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0" windowWidth="19425" windowHeight="6570" activeTab="7"/>
  </bookViews>
  <sheets>
    <sheet name="  тепло ТГК 1" sheetId="1" r:id="rId1"/>
    <sheet name="ТЭК" sheetId="2" r:id="rId2"/>
    <sheet name="Тепло проч" sheetId="3" r:id="rId3"/>
    <sheet name="ОАО ПСК" sheetId="4" r:id="rId4"/>
    <sheet name="Элект-э-э -проч " sheetId="5" r:id="rId5"/>
    <sheet name="ЛенГаз-бюд" sheetId="6" r:id="rId6"/>
    <sheet name="Водоканал " sheetId="7" r:id="rId7"/>
    <sheet name="Вода пр" sheetId="8" r:id="rId8"/>
  </sheets>
  <externalReferences>
    <externalReference r:id="rId11"/>
  </externalReferences>
  <definedNames>
    <definedName name="_xlnm.Print_Titles" localSheetId="0">'  тепло ТГК 1'!$7:$11</definedName>
    <definedName name="_xlnm.Print_Titles" localSheetId="7">'Вода пр'!$5:$10</definedName>
    <definedName name="_xlnm.Print_Titles" localSheetId="6">'Водоканал '!$5:$10</definedName>
    <definedName name="_xlnm.Print_Titles" localSheetId="5">'ЛенГаз-бюд'!$5:$9</definedName>
    <definedName name="_xlnm.Print_Titles" localSheetId="3">'ОАО ПСК'!$5:$9</definedName>
    <definedName name="_xlnm.Print_Titles" localSheetId="2">'Тепло проч'!$5:$9</definedName>
    <definedName name="_xlnm.Print_Titles" localSheetId="1">'ТЭК'!$5:$9</definedName>
    <definedName name="_xlnm.Print_Titles" localSheetId="4">'Элект-э-э -проч '!$5:$9</definedName>
    <definedName name="_xlnm.Print_Area" localSheetId="6">'Водоканал '!$A$1:$M$627</definedName>
    <definedName name="_xlnm.Print_Area" localSheetId="3">'ОАО ПСК'!$A$1:$K$378</definedName>
    <definedName name="_xlnm.Print_Area" localSheetId="2">'Тепло проч'!$A$1:$I$118</definedName>
    <definedName name="_xlnm.Print_Area" localSheetId="4">'Элект-э-э -проч '!$A$1:$H$73</definedName>
  </definedNames>
  <calcPr fullCalcOnLoad="1" fullPrecision="0"/>
</workbook>
</file>

<file path=xl/sharedStrings.xml><?xml version="1.0" encoding="utf-8"?>
<sst xmlns="http://schemas.openxmlformats.org/spreadsheetml/2006/main" count="3180" uniqueCount="1420">
  <si>
    <t>Итого по району</t>
  </si>
  <si>
    <t>СПб ГКДУ ДК"Рыбацкий"</t>
  </si>
  <si>
    <t>Рыбацкий пр.д.2</t>
  </si>
  <si>
    <t>Итого по  дворцам культуры</t>
  </si>
  <si>
    <t>Итого по  ДК</t>
  </si>
  <si>
    <t>Музей "НевскаяЗастава"</t>
  </si>
  <si>
    <t>СПБ ГУ КЦ "Троицкий"</t>
  </si>
  <si>
    <t>Детскаябольница им.Цимбалина</t>
  </si>
  <si>
    <t>пр. Елизарова,    д. 9</t>
  </si>
  <si>
    <t>Итого по подростковым клубам</t>
  </si>
  <si>
    <t>Наименование организаций</t>
  </si>
  <si>
    <t>Адрес</t>
  </si>
  <si>
    <t>в том числе</t>
  </si>
  <si>
    <t>Итого по территориальному органу управления</t>
  </si>
  <si>
    <t xml:space="preserve">ИТОГО  по детским садам </t>
  </si>
  <si>
    <t>ИТОГО по школам</t>
  </si>
  <si>
    <t>ИТОГО по школам-интернатам</t>
  </si>
  <si>
    <t>Итого по спортивным школам</t>
  </si>
  <si>
    <t>Итого по по детским домам творчества</t>
  </si>
  <si>
    <t>интернат № 18</t>
  </si>
  <si>
    <t>Музей "Невская застава"</t>
  </si>
  <si>
    <t>Ново-Александровская ул., д.23</t>
  </si>
  <si>
    <t>Итого по библиотекам</t>
  </si>
  <si>
    <t>Итого по санаториям</t>
  </si>
  <si>
    <t>Итого по домам ребенка</t>
  </si>
  <si>
    <t>ВСЕГО ПО БЮДЖЕТНЫМ УЧРЕЖДЕНИЯМ</t>
  </si>
  <si>
    <t xml:space="preserve">Итого содер. подр. клубов  </t>
  </si>
  <si>
    <t>ИТОГО по вечерним школам</t>
  </si>
  <si>
    <t>Итого по методкабинетам</t>
  </si>
  <si>
    <t>Итого по тер.центрам</t>
  </si>
  <si>
    <t>Холодная вода</t>
  </si>
  <si>
    <t>Водоотведение горячей воды</t>
  </si>
  <si>
    <t>Водоснабжение хол.вода в натуральном выражении (тыс.куб.м)</t>
  </si>
  <si>
    <t>Водоотведение хол.воды в натуральном выражении (тыс.куб.м)</t>
  </si>
  <si>
    <t>Водоотведение гор.воды в натуральном выражении (тыс.куб.м)</t>
  </si>
  <si>
    <t>Итого по поликлиникам</t>
  </si>
  <si>
    <t xml:space="preserve">  Дет.сад  №  12</t>
  </si>
  <si>
    <t>интернат № 24</t>
  </si>
  <si>
    <t>ул. Новоселов, д. 11</t>
  </si>
  <si>
    <t>Правобережный Дом творчества юных    № 2</t>
  </si>
  <si>
    <t>ул. Новоселов, д. 59</t>
  </si>
  <si>
    <t>Детская поликлиника № 73</t>
  </si>
  <si>
    <t>пр. Обуховской Обороны, д. 163</t>
  </si>
  <si>
    <t>ГУ СРЦентр " Альмус"</t>
  </si>
  <si>
    <t>ул.Шелгунова д.25</t>
  </si>
  <si>
    <t>Служба заказчика</t>
  </si>
  <si>
    <t>Искровский 20 кв.231</t>
  </si>
  <si>
    <t>Искровский 20 кв,31</t>
  </si>
  <si>
    <t>пр.Большевиков д.2</t>
  </si>
  <si>
    <t>ул.Ивановская, д.14</t>
  </si>
  <si>
    <t>ул.Седова,  д.21</t>
  </si>
  <si>
    <t>ул.Бабушкина, д.135</t>
  </si>
  <si>
    <t>ул.Шотмана, д.7</t>
  </si>
  <si>
    <t>пр.Обуховской об,143</t>
  </si>
  <si>
    <t>пр. Обуховской обороны. д. 223</t>
  </si>
  <si>
    <t>ул.Ольминского,  26</t>
  </si>
  <si>
    <t>3-й Рабфаковский пер.,4</t>
  </si>
  <si>
    <t>пр.Большевиков,57/2</t>
  </si>
  <si>
    <t>пр.Солидарности,11/1</t>
  </si>
  <si>
    <t>пр.Большевиков,6/2</t>
  </si>
  <si>
    <t>пр.Товарищеский,20/27</t>
  </si>
  <si>
    <t>ул.Кржижановского,5</t>
  </si>
  <si>
    <t xml:space="preserve">Водоснабжение и водоотведение - ГУП "Водоканал" </t>
  </si>
  <si>
    <t>Спб ГУДУ ДК "Рыбацкий"</t>
  </si>
  <si>
    <t>Рыбацкий пр.,    д. 2</t>
  </si>
  <si>
    <t>ГУ КЦСОН Невского района</t>
  </si>
  <si>
    <t>пр. Пятилеток, д. 9</t>
  </si>
  <si>
    <t>пр. Пятилеток,   д. 9</t>
  </si>
  <si>
    <t xml:space="preserve">Октябрьская наб., д. 76 </t>
  </si>
  <si>
    <t>ул. Коллонтай, д. 7, корп.2</t>
  </si>
  <si>
    <t>СПб  ГУ "КЦ "Троицкий"</t>
  </si>
  <si>
    <t>Обуховской обороны д. 223, лит. А</t>
  </si>
  <si>
    <t>интернат № 22</t>
  </si>
  <si>
    <t>ул. Чернова, д. 11</t>
  </si>
  <si>
    <t>интернат № 31</t>
  </si>
  <si>
    <t>пр. Елизарова, д. 7а</t>
  </si>
  <si>
    <t>школа № 133</t>
  </si>
  <si>
    <t>ул. Слободская, д. 3/5</t>
  </si>
  <si>
    <t>Детская спортивная школа № 1</t>
  </si>
  <si>
    <t>ул. Ольги Берггольц, д. 15</t>
  </si>
  <si>
    <t>Детская спортивная школа № 2</t>
  </si>
  <si>
    <t>ул. Подвойского, д. 31, корп. 3</t>
  </si>
  <si>
    <t>Левобережный Дом творчества юных    № 1</t>
  </si>
  <si>
    <t>ул. Бабушкина, д. 56, корп. 2</t>
  </si>
  <si>
    <t>пр. Обуховской обороны, д. 121а</t>
  </si>
  <si>
    <t>ул. Шелгунова, д. 5</t>
  </si>
  <si>
    <t>Прямой пер., д. 1</t>
  </si>
  <si>
    <t>ул. Ивановская, д. 11</t>
  </si>
  <si>
    <t>Музей "Невская Застава"</t>
  </si>
  <si>
    <t>ЦРБ им.Соболева</t>
  </si>
  <si>
    <t>ул.Бабушкина 64</t>
  </si>
  <si>
    <t>Итого по больницам</t>
  </si>
  <si>
    <t>Детская больница им. Цимбалина</t>
  </si>
  <si>
    <t>ул. Цимбалина. д. 58</t>
  </si>
  <si>
    <t>Городская поликлиника № 6</t>
  </si>
  <si>
    <t>Городская поликлиника № 46</t>
  </si>
  <si>
    <t>Психоневрологический диспансер</t>
  </si>
  <si>
    <t xml:space="preserve">СПб "КЦ "Троицкий"  </t>
  </si>
  <si>
    <t>Обух. обороны, д. 223, лит. А</t>
  </si>
  <si>
    <t>ул. Ивановская, д. 18</t>
  </si>
  <si>
    <t>ул.Караваевская 26к2</t>
  </si>
  <si>
    <t>Народная 52/2</t>
  </si>
  <si>
    <t>паспортная служба, квартирная группа бухгалтерии</t>
  </si>
  <si>
    <t>Народная 28</t>
  </si>
  <si>
    <t>пр.Об.Обороны д.54</t>
  </si>
  <si>
    <t>ул.Пинегина 13</t>
  </si>
  <si>
    <t>ул.Седова 134</t>
  </si>
  <si>
    <t>Дальневосточный 30/2</t>
  </si>
  <si>
    <t>Дыбенко 25/1</t>
  </si>
  <si>
    <t>Коллонтай 32/3</t>
  </si>
  <si>
    <t>пр.Большевиков д.8 корп.1</t>
  </si>
  <si>
    <t>СПб ГУ ЦСПСиД Невского района</t>
  </si>
  <si>
    <t>пр.Елизарова, 31/3</t>
  </si>
  <si>
    <t>ул.Коллонтай, 7/2</t>
  </si>
  <si>
    <t>ул.Бабушкина, д.47</t>
  </si>
  <si>
    <t>Дом ребенка</t>
  </si>
  <si>
    <t>пр. Елизарова, д. 9</t>
  </si>
  <si>
    <t>пр. Обуховской Обороны, д. 95, корп.9</t>
  </si>
  <si>
    <t>Итого по отделу образования</t>
  </si>
  <si>
    <t>Итого по отделу культуры</t>
  </si>
  <si>
    <t>Итого по отделу здравоохранения</t>
  </si>
  <si>
    <t xml:space="preserve"> Октябрьская наб. д.122 кор.6</t>
  </si>
  <si>
    <t>Октябрьская наб., д. 118, корп. 9</t>
  </si>
  <si>
    <t>ЦДБ</t>
  </si>
  <si>
    <t>пр.Большеви   ков д.2</t>
  </si>
  <si>
    <t>Библиотека№1</t>
  </si>
  <si>
    <t>Октябрьская   наб.,д.64</t>
  </si>
  <si>
    <t>Библиотека№2</t>
  </si>
  <si>
    <t>ул.Ивановская  д.14</t>
  </si>
  <si>
    <t>Библиотека №3</t>
  </si>
  <si>
    <t>ул.Седова      д.21</t>
  </si>
  <si>
    <t>Библиотека №4</t>
  </si>
  <si>
    <t>ул.Бабушкина   д.135</t>
  </si>
  <si>
    <t>Библиотека №5</t>
  </si>
  <si>
    <t>ул.Шотмана     д.7</t>
  </si>
  <si>
    <t>Библиотека №6</t>
  </si>
  <si>
    <t>ул.Дм.Устино-   ва д.2</t>
  </si>
  <si>
    <t>Внестационар</t>
  </si>
  <si>
    <t>пр.Об.Обороны  д.143</t>
  </si>
  <si>
    <t>Библиотека №8</t>
  </si>
  <si>
    <t>ул.Крупской      д.37</t>
  </si>
  <si>
    <t>пр.Большеви-    ков д.8</t>
  </si>
  <si>
    <t>Итого</t>
  </si>
  <si>
    <t xml:space="preserve">  Дет.сад  № 92</t>
  </si>
  <si>
    <t>Октябрьская наб.. 122/6</t>
  </si>
  <si>
    <t>Октябрьская наб., д.118/9</t>
  </si>
  <si>
    <t>Санаторий "Спартак"</t>
  </si>
  <si>
    <t>пос.Вырица Московская ул., 61/7</t>
  </si>
  <si>
    <t>пр.Пятилеток, 9</t>
  </si>
  <si>
    <t>Библиотека №10</t>
  </si>
  <si>
    <t>Октябрьская   наб.,д.70</t>
  </si>
  <si>
    <t>Библиотека №11</t>
  </si>
  <si>
    <t>бульвар Красных Зорь, д. 1</t>
  </si>
  <si>
    <t>Библиотека№12</t>
  </si>
  <si>
    <t>Октябрьская     наб.,д.100</t>
  </si>
  <si>
    <t>Библиотека №13</t>
  </si>
  <si>
    <t>пр. Обуховской обороны, д.95/1</t>
  </si>
  <si>
    <t>ул. Полярников, д. 19</t>
  </si>
  <si>
    <t>пр.Солидарности, 11</t>
  </si>
  <si>
    <t>пр.Об.Обороны 95/1</t>
  </si>
  <si>
    <t>Итого по поликлиникам ОМС</t>
  </si>
  <si>
    <t>ул. Ивановская, д. 10</t>
  </si>
  <si>
    <t>ул.Подвойского 16/1 лит.Д. Г</t>
  </si>
  <si>
    <t>ул. Чернова, д.11</t>
  </si>
  <si>
    <t>Водоотведение сточн.вод в натуральном выражении (тыс.куб.м)</t>
  </si>
  <si>
    <t>ул. Крупской, д. 31</t>
  </si>
  <si>
    <t>бульвар Красных Зорь, д. 5</t>
  </si>
  <si>
    <t>ул. Седова, д. 98а</t>
  </si>
  <si>
    <t>Октябрьская наб., д. 84, корп. 5</t>
  </si>
  <si>
    <t>ул. Народная, д. 28</t>
  </si>
  <si>
    <t>пр. Большевиков, д. 57, корп. 2</t>
  </si>
  <si>
    <t>ул. Новоселов, д. 53, корп. 2</t>
  </si>
  <si>
    <t>Дальневосточный пр., д. 42</t>
  </si>
  <si>
    <t>ул. Крыленко, д. 21</t>
  </si>
  <si>
    <t>ул. Дыбенко, д. 13, корп. 1</t>
  </si>
  <si>
    <t>ул. Дыбенко, д. 25, корп. 1</t>
  </si>
  <si>
    <t>ул. Антонова-Овсеенко, д. 11/1</t>
  </si>
  <si>
    <t>ул. Коллонтай, д. 21, корп. 1</t>
  </si>
  <si>
    <t>Товарищеский пр., д. 20/27</t>
  </si>
  <si>
    <t>ул. Коллонтай, д. 41</t>
  </si>
  <si>
    <t>ул. Коллонтай, д. 32, корп. 3</t>
  </si>
  <si>
    <t>ГУ Социально-реабилитационный центр для несовершеннолетних "Альмус"</t>
  </si>
  <si>
    <t>Шелгунова ул., д.25</t>
  </si>
  <si>
    <t>НМЦ</t>
  </si>
  <si>
    <t>Администрация Невского района</t>
  </si>
  <si>
    <t>бульвар Красных Зорь д.1</t>
  </si>
  <si>
    <t>Всего по отделу образования</t>
  </si>
  <si>
    <t>ул.Бабушкина д.64</t>
  </si>
  <si>
    <t>Библиотека № 1</t>
  </si>
  <si>
    <t xml:space="preserve"> ГУ"ЖА Невского района СПб", управление</t>
  </si>
  <si>
    <t>пр.Обуховской Обороны д.54</t>
  </si>
  <si>
    <t>ул.Пинегина д.13</t>
  </si>
  <si>
    <t>ул.Цимбалина д.30</t>
  </si>
  <si>
    <t>ул.Седова д.134</t>
  </si>
  <si>
    <t>ул.Караваевская д.26 к.2</t>
  </si>
  <si>
    <t>ул.Народная д.28</t>
  </si>
  <si>
    <t>ул.Дыбенко д.25 к.1</t>
  </si>
  <si>
    <t>пр.Дальневосточный д.30 к.2</t>
  </si>
  <si>
    <t>ул.Подвойского д.16 к.2</t>
  </si>
  <si>
    <t>пр.Большевиков д.8 к.1</t>
  </si>
  <si>
    <t>ул.Коллонтай д.32 к.3</t>
  </si>
  <si>
    <t>Народная д.52 к.2</t>
  </si>
  <si>
    <t>Библиотека № 2</t>
  </si>
  <si>
    <t>Библиотека № 3</t>
  </si>
  <si>
    <t>Библиотека № 4</t>
  </si>
  <si>
    <t>Библиотекам№ 5</t>
  </si>
  <si>
    <t>Библиотека № 6</t>
  </si>
  <si>
    <t>Библиотека № 8</t>
  </si>
  <si>
    <t>ул.Крупской  д.37</t>
  </si>
  <si>
    <t>Библиотека № 10</t>
  </si>
  <si>
    <t>Библиотека № 11</t>
  </si>
  <si>
    <t>Библиотека № 12</t>
  </si>
  <si>
    <t>Библиотека № 13</t>
  </si>
  <si>
    <t>Итого по музеям</t>
  </si>
  <si>
    <t>Итого по ДК</t>
  </si>
  <si>
    <t>Ново-Александ-ровская ул.д.23</t>
  </si>
  <si>
    <t>СПб ГКДУ ДК "Рыбацкий"</t>
  </si>
  <si>
    <t>ул.Кибальчича, 8/2</t>
  </si>
  <si>
    <t>ул.Коллонтай, 21/1</t>
  </si>
  <si>
    <t>ул.Седова 122</t>
  </si>
  <si>
    <t>пр.Большевиков, д.30/5</t>
  </si>
  <si>
    <t>Товарищеский пр., д.20/27</t>
  </si>
  <si>
    <t>ул.Шелгунова, 17</t>
  </si>
  <si>
    <t>ул.Седова, 122</t>
  </si>
  <si>
    <t>пр.Обуховской обороны, 95/9</t>
  </si>
  <si>
    <t>Санаторий «Спартак»</t>
  </si>
  <si>
    <t>пос. Вырица, ул. Московская, д. 61/7</t>
  </si>
  <si>
    <t>ул.Крупской,31</t>
  </si>
  <si>
    <t>3-й рабфаковский пер. д. 5/2</t>
  </si>
  <si>
    <t>3-й Рабфаковский, д. 5/2</t>
  </si>
  <si>
    <t xml:space="preserve">Электрическая энергия - ОАО "Петербургская сбытовая компания"  </t>
  </si>
  <si>
    <t>б.Красных Зорь,5</t>
  </si>
  <si>
    <t>ул.Ольминского, д. 26</t>
  </si>
  <si>
    <t>ул. Прибрежная д. 16</t>
  </si>
  <si>
    <t>ул.Полярников, 19</t>
  </si>
  <si>
    <t>ул.Седова,98а</t>
  </si>
  <si>
    <t>ул.Прибрежная, 16</t>
  </si>
  <si>
    <t>Октябрьская наб.,84/5</t>
  </si>
  <si>
    <t>ул.Народная,28</t>
  </si>
  <si>
    <t>ул.Новосёлов, 53/2</t>
  </si>
  <si>
    <t>пр.Дальневос-точный,42</t>
  </si>
  <si>
    <t>ул.Крыленко,21</t>
  </si>
  <si>
    <t>ул.Дыбенко,13/1</t>
  </si>
  <si>
    <t>ул.Дыбенко,25/1</t>
  </si>
  <si>
    <t>ул.А.Овсеенко, 11/1</t>
  </si>
  <si>
    <t>ул.Коллонтай,41</t>
  </si>
  <si>
    <t>ул.Коллонтай, 32/3</t>
  </si>
  <si>
    <t>Обуховской Обороны, д. 163</t>
  </si>
  <si>
    <t>Ново-Алек-сандровская ул. д.23</t>
  </si>
  <si>
    <t>ул.Чудновского, 4/1</t>
  </si>
  <si>
    <t>Чудновского 4/1</t>
  </si>
  <si>
    <t>Искровский пр., 20, кв.31</t>
  </si>
  <si>
    <t>Чудновского ул.4 корп.1</t>
  </si>
  <si>
    <t xml:space="preserve">Итого по </t>
  </si>
  <si>
    <t>Искровский 20-231</t>
  </si>
  <si>
    <t>пр.Большеви-ков, д.8/1</t>
  </si>
  <si>
    <t>Итого по ЦСПД</t>
  </si>
  <si>
    <t>ул. Бабушкина, д.42, к.1</t>
  </si>
  <si>
    <t>ул. Караваевская, д.31, к.1</t>
  </si>
  <si>
    <t>Итого по статье</t>
  </si>
  <si>
    <t>пр.Обуховской об., 243</t>
  </si>
  <si>
    <t>итого по статье</t>
  </si>
  <si>
    <t>приемная депутата</t>
  </si>
  <si>
    <t>Елизарова 31 3</t>
  </si>
  <si>
    <t>Содержание централизованных бухгалтерий</t>
  </si>
  <si>
    <t>ЦБ</t>
  </si>
  <si>
    <t>Полярников 5</t>
  </si>
  <si>
    <t xml:space="preserve">Итого </t>
  </si>
  <si>
    <t>ЦСРИДИ</t>
  </si>
  <si>
    <t>ул.Бабушкина. 47</t>
  </si>
  <si>
    <t>Итого по ст.1350143</t>
  </si>
  <si>
    <t>Итого по ст.</t>
  </si>
  <si>
    <r>
      <t xml:space="preserve">Объем не подлежащий учету в графе 11 (встроенные помещения у которых отсутствует техническая возмоность установить приборы учета и объемы на общедомовые нужды)
</t>
    </r>
    <r>
      <rPr>
        <b/>
        <u val="single"/>
        <sz val="9"/>
        <rFont val="Times New Roman"/>
        <family val="1"/>
      </rPr>
      <t>в натуральном выражении</t>
    </r>
  </si>
  <si>
    <t>Не более 2,0 % от фактического потребления ТЭР и воды 2014 года 
(суммарно от гр. 9)</t>
  </si>
  <si>
    <t>Содержание централизованных бухгалтерий ст.4520007</t>
  </si>
  <si>
    <t xml:space="preserve">Субсидии бюджетным учреждениям - общеобразовательным школам на финансовое обеспечение выполнения государственного задания </t>
  </si>
  <si>
    <t xml:space="preserve">Субсидии бюджетным учреждениям - социальной реабилитации инвалидов  на финансовое обеспечение выполнения государственного задания </t>
  </si>
  <si>
    <t>0222003</t>
  </si>
  <si>
    <t>Расходы на содержание Санкт-Петербургских государственных казенных учреждений Жилищных агентств районов Санкт-Петербурга</t>
  </si>
  <si>
    <t>0324048</t>
  </si>
  <si>
    <t>итого по ст. 1350158</t>
  </si>
  <si>
    <t>ОАО "ТГК-1" филиал "Невский"</t>
  </si>
  <si>
    <t>Итого по ст.5060054</t>
  </si>
  <si>
    <t>Содержание исполнительного органа государственной власти</t>
  </si>
  <si>
    <t>241</t>
  </si>
  <si>
    <t>Субсидии бюджетным учреждениям -  спортивным школам на финансовое обеспечение выполнения государственного задания</t>
  </si>
  <si>
    <t>Субсидии бюджетным учреждениям - информационно-методическим центрам  на финансовое обеспечение выполнения государственного задания</t>
  </si>
  <si>
    <t>Субсидии бюджетным учреждениям - библиотекам на финансовое обеспечение выполнения государственного задания</t>
  </si>
  <si>
    <t>Субсидии бюджетным учреждениям - музеям, выставочному залу на финансовое обеспечение выполнения государственного задания</t>
  </si>
  <si>
    <t>Субсидии бюджетным учреждениям - больницам, клиникам на финансовое обеспечение выполнения государственного задания</t>
  </si>
  <si>
    <t>Субсидии бюджетным учреждениям - поликлиникам, амбулаториям, диагностическим центрам на финансовое обеспечение выполнения государственного задания</t>
  </si>
  <si>
    <t>Субсидии бюджетным учреждениям - домам ребенка на финансовое обеспечение выполнения государственного задания</t>
  </si>
  <si>
    <t>Субсидии бюджетным учреждениям - территориальным центрам и отделениям оказания социальной помощи на дому  на финансовое обеспечение выполнения государственного задания</t>
  </si>
  <si>
    <t>Субсидии бюджетным учреждениям - детским приютам на финансовое обеспечение выполнения государственного задания</t>
  </si>
  <si>
    <t>Субсидии бюджетным учреждениям - домам ночного пребывания на финансовое обеспечение выполнения государственного задания</t>
  </si>
  <si>
    <t>Субсидии бюджетным учреждениям - подростковым и молодежным центрам на финансовое обеспечение выполнения государственного задания</t>
  </si>
  <si>
    <t>1717801</t>
  </si>
  <si>
    <t>Субсидии бюджетным учреждениям социальной реабилитации инвалидов на финансовое обеспечение выполнения государственного задания</t>
  </si>
  <si>
    <t>Субсидии бюджетным учреждениям социального обслуживания семьи и детей на финансовое обеспечение выполнения государственного задания</t>
  </si>
  <si>
    <t>Субсидии бюджетным учреждениям - службам заказчика  на финансовое обеспечение выполнения государственного задания</t>
  </si>
  <si>
    <t>9920053</t>
  </si>
  <si>
    <t>Расходы на обслуживание приемных помещений депутатов Законодательного Собрания Санкт-Петербурга</t>
  </si>
  <si>
    <t>223</t>
  </si>
  <si>
    <t>Итого по ст</t>
  </si>
  <si>
    <t xml:space="preserve">Итого по ст. </t>
  </si>
  <si>
    <t>Субсидии бюджетным учреждениям - санаториям для детей и подростков на финансовое обеспечение выполнения государственного задания</t>
  </si>
  <si>
    <t>итого</t>
  </si>
  <si>
    <t xml:space="preserve">Итого по поликлиникам </t>
  </si>
  <si>
    <t>417 39 83</t>
  </si>
  <si>
    <t>Невское РЖА</t>
  </si>
  <si>
    <t>Центр образования № 133</t>
  </si>
  <si>
    <t>детская школа "Театральная семья"</t>
  </si>
  <si>
    <t>Центр технического творчества "Старт+"</t>
  </si>
  <si>
    <t>ГБОУ  "Информационно-методический центр" Невского района Санкт-Петербурга</t>
  </si>
  <si>
    <t>общая площадь</t>
  </si>
  <si>
    <t>№ договора</t>
  </si>
  <si>
    <t>приборы учета</t>
  </si>
  <si>
    <t>Полярников 6</t>
  </si>
  <si>
    <t>итого по поликлиникам</t>
  </si>
  <si>
    <t>Фарфоровская ул., д.18/20</t>
  </si>
  <si>
    <t>Подвойского ул., д.16, корп.1</t>
  </si>
  <si>
    <t>Народная ул. 47/4</t>
  </si>
  <si>
    <t>Обуховской Обороны, 251</t>
  </si>
  <si>
    <t>ГБОУ ДОД Дом детского творчества Невского района Санкт-Петербурга  "Левобережный"</t>
  </si>
  <si>
    <t>4364.038.1</t>
  </si>
  <si>
    <t>ГБОУ ДОД ДШИ «Театральная Семья» Невского района Санкт-Петербурга</t>
  </si>
  <si>
    <t>4374.038.1</t>
  </si>
  <si>
    <t>ГБОУ ДОД ЦТТ «Старт+» Невского района Санкт-Петербурга</t>
  </si>
  <si>
    <t>12235.038.1</t>
  </si>
  <si>
    <t>ЗАО "Газпром межрегионгаз СПб"</t>
  </si>
  <si>
    <t>ГУП "ТЭК СПб"</t>
  </si>
  <si>
    <t>12070.038.1</t>
  </si>
  <si>
    <t>4472.038.1</t>
  </si>
  <si>
    <t>4268.038.1</t>
  </si>
  <si>
    <t>3802.038.1</t>
  </si>
  <si>
    <t>3773.038.1</t>
  </si>
  <si>
    <t>4158.038.1</t>
  </si>
  <si>
    <t>4654.038.1</t>
  </si>
  <si>
    <t>4196.038.1</t>
  </si>
  <si>
    <t>4285.038.1</t>
  </si>
  <si>
    <t>3976.038.1</t>
  </si>
  <si>
    <t>4237.038.1</t>
  </si>
  <si>
    <t>4191.038.1</t>
  </si>
  <si>
    <t>4287.038.1</t>
  </si>
  <si>
    <t>4251.038.1</t>
  </si>
  <si>
    <t>4157.038.1</t>
  </si>
  <si>
    <t>4286.038.1</t>
  </si>
  <si>
    <t>4278.038.1</t>
  </si>
  <si>
    <t>4367.038.1</t>
  </si>
  <si>
    <t>4288.038.1</t>
  </si>
  <si>
    <t>4594.038.1</t>
  </si>
  <si>
    <t>3774.038.1</t>
  </si>
  <si>
    <t>3771.038.1</t>
  </si>
  <si>
    <t>3877.038.1</t>
  </si>
  <si>
    <t>3876.038.1</t>
  </si>
  <si>
    <t>3871.038.1</t>
  </si>
  <si>
    <t>4252.038.1</t>
  </si>
  <si>
    <t>4473.038.1</t>
  </si>
  <si>
    <t>4293.038.1</t>
  </si>
  <si>
    <t>3772.038.1</t>
  </si>
  <si>
    <t>3874.038.1</t>
  </si>
  <si>
    <t>3873.038.1</t>
  </si>
  <si>
    <t>4110.038.1</t>
  </si>
  <si>
    <t>3924.038.1</t>
  </si>
  <si>
    <t>4186.038.1</t>
  </si>
  <si>
    <t>3925.038.1</t>
  </si>
  <si>
    <t>4388.038.1</t>
  </si>
  <si>
    <t>4248.038.1</t>
  </si>
  <si>
    <t>4103.038.1</t>
  </si>
  <si>
    <t>4180.038.1</t>
  </si>
  <si>
    <t>4206.038.1</t>
  </si>
  <si>
    <t>3801.038.1</t>
  </si>
  <si>
    <t>3800.038.1</t>
  </si>
  <si>
    <t>3804.038.1</t>
  </si>
  <si>
    <t>4181.038.1</t>
  </si>
  <si>
    <t>4182.038.1</t>
  </si>
  <si>
    <t>4091.038.1</t>
  </si>
  <si>
    <t>4369.038.1</t>
  </si>
  <si>
    <t>4370.038.1</t>
  </si>
  <si>
    <t>4378.038.1</t>
  </si>
  <si>
    <t>4376.038.1</t>
  </si>
  <si>
    <t>4102.038.1</t>
  </si>
  <si>
    <t>4368.038.1</t>
  </si>
  <si>
    <t>4207.038.1</t>
  </si>
  <si>
    <t>4208.038.1</t>
  </si>
  <si>
    <t>3803.038.1</t>
  </si>
  <si>
    <t>4265.038.1</t>
  </si>
  <si>
    <t>4183.038.1</t>
  </si>
  <si>
    <t>4250.038.1</t>
  </si>
  <si>
    <t>4266.038.1</t>
  </si>
  <si>
    <t>4267.038.1</t>
  </si>
  <si>
    <t>3878.038.1</t>
  </si>
  <si>
    <t>3879.038.1</t>
  </si>
  <si>
    <t>1406.34.038.3</t>
  </si>
  <si>
    <t>2454.34.038.4</t>
  </si>
  <si>
    <t>946.34.038.1</t>
  </si>
  <si>
    <t>4474.038.1</t>
  </si>
  <si>
    <t>4218.038.1</t>
  </si>
  <si>
    <t>3799.038.1</t>
  </si>
  <si>
    <t>4217.038.1</t>
  </si>
  <si>
    <t>4216.038.1</t>
  </si>
  <si>
    <t>3797.038.1</t>
  </si>
  <si>
    <t>3755.038.1</t>
  </si>
  <si>
    <t>3754.038.1</t>
  </si>
  <si>
    <t>1266.34.038.1</t>
  </si>
  <si>
    <t>4109.038.1</t>
  </si>
  <si>
    <t>4470.038.1</t>
  </si>
  <si>
    <t>4111.038.1</t>
  </si>
  <si>
    <t>4390.038.1</t>
  </si>
  <si>
    <t>4386.038.1</t>
  </si>
  <si>
    <t>1648.34.038.1</t>
  </si>
  <si>
    <t>3862.038.1</t>
  </si>
  <si>
    <t>4389.038.1</t>
  </si>
  <si>
    <t>2106.34.038.1</t>
  </si>
  <si>
    <t>9605.038.1</t>
  </si>
  <si>
    <t>3757.038.1</t>
  </si>
  <si>
    <t>12071.038.1</t>
  </si>
  <si>
    <t>3906.038.1</t>
  </si>
  <si>
    <t>4213.038.1</t>
  </si>
  <si>
    <t>3758.038.1</t>
  </si>
  <si>
    <t>4223.038.1</t>
  </si>
  <si>
    <t>4294.038.1</t>
  </si>
  <si>
    <t>4226.038.1</t>
  </si>
  <si>
    <t>3756.038.1</t>
  </si>
  <si>
    <t>4469.038.1</t>
  </si>
  <si>
    <t>3872.038.1</t>
  </si>
  <si>
    <t>4219.038.1</t>
  </si>
  <si>
    <t>4392.038.1</t>
  </si>
  <si>
    <t>Тепловая энергия прочие поставщики</t>
  </si>
  <si>
    <t>Городская поликлиника № 100</t>
  </si>
  <si>
    <t xml:space="preserve">Городская поликлиника №6 </t>
  </si>
  <si>
    <t>Электрическая энергия прочие поставщики</t>
  </si>
  <si>
    <t>Детский сад № 12</t>
  </si>
  <si>
    <t>Сестрорецк, Тарховский пер., 22</t>
  </si>
  <si>
    <t>ул.Седова. 19</t>
  </si>
  <si>
    <t>ул.Седова. 95</t>
  </si>
  <si>
    <t>Искровский д.6 корп. 5</t>
  </si>
  <si>
    <t>Психоневрологический диспансер № 9</t>
  </si>
  <si>
    <t>Водоснабжение и канализование прочие поставщики</t>
  </si>
  <si>
    <t>ГУП "Водоканал СПб"</t>
  </si>
  <si>
    <t>Октябрьская наб 76/1</t>
  </si>
  <si>
    <t>Код целевой статьи</t>
  </si>
  <si>
    <t>Код КОСГУ</t>
  </si>
  <si>
    <r>
      <t xml:space="preserve">Объем, не подлежащий учету  в графе 11 по объектам культурного наследия 
</t>
    </r>
    <r>
      <rPr>
        <b/>
        <u val="single"/>
        <sz val="9"/>
        <rFont val="Times New Roman"/>
        <family val="1"/>
      </rPr>
      <t>в натуральном выражении</t>
    </r>
  </si>
  <si>
    <r>
      <t xml:space="preserve">Объем предусмотренный в энергосервисном договоре (контракте) на срок не менее 5 лет, не подлежащий учету в графе 11
</t>
    </r>
    <r>
      <rPr>
        <b/>
        <u val="single"/>
        <sz val="9"/>
        <rFont val="Times New Roman"/>
        <family val="1"/>
      </rPr>
      <t>в натуральном выражении</t>
    </r>
  </si>
  <si>
    <t>Содержание исполнительного органа государственной  власти  СанктПетербурга</t>
  </si>
  <si>
    <t>9910000090</t>
  </si>
  <si>
    <t>9910000060</t>
  </si>
  <si>
    <t>9920000320</t>
  </si>
  <si>
    <t>0920083140</t>
  </si>
  <si>
    <t>Субсидии бюджетным учреждениям - дошкольным образовательным учреждениям на финансовое обеспечение выполнения государственного задания</t>
  </si>
  <si>
    <t>0210020010</t>
  </si>
  <si>
    <t>Субсидии бюджетным учреждениям - общеобразовательным школам на финансовое обеспечение выполнения государственного задания</t>
  </si>
  <si>
    <t>0220020030</t>
  </si>
  <si>
    <t>Субсидии бюджетным учреждениям - школам-интернатам на финансовое обеспечение выполнения государственного задания</t>
  </si>
  <si>
    <t>0220020060</t>
  </si>
  <si>
    <t>Субсидии бюджетным учреждениям - образовательным учреждениям "Центр образования" на финансовое обеспечение выполнения государственного задания</t>
  </si>
  <si>
    <t>0220020070</t>
  </si>
  <si>
    <t>0420045090</t>
  </si>
  <si>
    <t xml:space="preserve">                                                                                 </t>
  </si>
  <si>
    <t>Субсидии бюджетным учреждениям - учреждениям дополнительного образования детей на финансовое обеспечение выполнения государственного задания</t>
  </si>
  <si>
    <t>0240020300</t>
  </si>
  <si>
    <t>0260020440</t>
  </si>
  <si>
    <t>0810070080</t>
  </si>
  <si>
    <t>Искровский пр. 6</t>
  </si>
  <si>
    <t>0810070090</t>
  </si>
  <si>
    <t>Субсидии бюджетным учреждениям - учреждениям культурно-досугового типа на финансовое обеспечение выполнения государственного задания</t>
  </si>
  <si>
    <t>0820070270</t>
  </si>
  <si>
    <t>0120010250</t>
  </si>
  <si>
    <t>0110010080</t>
  </si>
  <si>
    <t>0320040660</t>
  </si>
  <si>
    <t>0140010430</t>
  </si>
  <si>
    <t>0130010340</t>
  </si>
  <si>
    <t>0320040630</t>
  </si>
  <si>
    <t>0320040460</t>
  </si>
  <si>
    <t>1710078010</t>
  </si>
  <si>
    <t>ул. Бабушкина, д. 117/2</t>
  </si>
  <si>
    <t>0320040480</t>
  </si>
  <si>
    <t>0320040640</t>
  </si>
  <si>
    <t>9920000530</t>
  </si>
  <si>
    <t>А.Н.Матвеев</t>
  </si>
  <si>
    <t>Субсидии бюджетным учреждениям по физической культуре и спорту на финансовое обеспечение выполнения государственного задания</t>
  </si>
  <si>
    <t>0410045020</t>
  </si>
  <si>
    <t>СПб ГУ "Центр физической культуры, спорта и здоровья Невского района"</t>
  </si>
  <si>
    <t>Железнодорожный пр., д. 32</t>
  </si>
  <si>
    <t>Итого по  библиотекам</t>
  </si>
  <si>
    <t>музей</t>
  </si>
  <si>
    <t>пр.Обуховской обороны 107</t>
  </si>
  <si>
    <t>Итого по  музею</t>
  </si>
  <si>
    <t>Обуховской обороны 107</t>
  </si>
  <si>
    <t>Дальневосточный пр.8, корп.1</t>
  </si>
  <si>
    <t>Запорожская 25/1</t>
  </si>
  <si>
    <t>Государственное бюджетное дошкольное образовательное учреждение детский сад № 5 комбинированного вида Невского района Санкт-Петербурга</t>
  </si>
  <si>
    <t>Государственное бюджетное дошкольное образовательное учреждение детский сад № 11 общеразвивающего вида с приоритетным осуществлением деятельности по физическому развитию детей Невского района Санкт-Петербурга</t>
  </si>
  <si>
    <t>Государственное бюджетное дошкольное образовательное учреждение детский сад № 12 комбинированного вида Невского района Санкт- Петербурга</t>
  </si>
  <si>
    <t>Государственное бюджетное дошкольное образовательное учреждение детский сад № 14 общеразвивающего вида с приоритетным осуществлением деятельности по физическому развитию детей Невского района Санкт-Петербурга</t>
  </si>
  <si>
    <t>Государственное бюджетное дошкольное образовательное учреждение детский сад №18 Невского района Санкт-Петербурга</t>
  </si>
  <si>
    <t>Государственное бюджетное дошкольное образовательное учреждение детский сад № 27 комбинированного вида Невского района Санкт-Петербурга</t>
  </si>
  <si>
    <t>Государственное бюджетное дошкольное образовательное учреждение детский сад № 60 комбинированного вида Невского района Санкт-Петербурга</t>
  </si>
  <si>
    <t>Государственное бюджетное дошкольное образовательное учреждение детский сад № 62 общеразвивающего вида с приоритетным осуществлением деятельности по физическому развития детей Невского района Санкт-Петербурга</t>
  </si>
  <si>
    <t>Государственное бюджетное дошкольное образовательное учреждение детский сад № 64 комбинированного вида Невского района Санкт-Петербурга</t>
  </si>
  <si>
    <t>Государственное бюджетное дошкольное образовательное учреждение детский сад №78 Невского района Санкт-Петербурга</t>
  </si>
  <si>
    <t>Государственное бюджетное дошкольное образовательное учреждение детский сад № 79 Невского района Санкт-Петербурга</t>
  </si>
  <si>
    <t>Государственное бюджетное дошкольное образовательное учреждение детский сад № 83 Невского района Санкт-Петербурга</t>
  </si>
  <si>
    <t>Государственное бюджетное дошкольное образовательное учреждение детский сад №84 Невского района Санкт-Петербурга</t>
  </si>
  <si>
    <t xml:space="preserve">Государственное бюджетное дошкольное образовательное учреждение детский сад № 85 Невского района Санкт-Петербурга </t>
  </si>
  <si>
    <t>Государственное бюджетное дошкольное образовательное учреждение детский сад № 86 общеразвивающего вида с приоритетным осуществлением деятельности по физическому развитию детей Невского района Санкт-Петербурга</t>
  </si>
  <si>
    <t>Государственное бюджетное дошкольное образовательное учреждение детский сад № 87 Невского района Санкт-Петербурга</t>
  </si>
  <si>
    <t>Государственное бюджетное дошкольное образовательное учреждение детский сад № 90 Невского района Санкт-Петербурга</t>
  </si>
  <si>
    <t>Государственное бюджетное дошкольное образовательное учреждение детский сад №113 комбинированного вида Невского района Санкт-Петербурга</t>
  </si>
  <si>
    <t>Государственное бюджетное дошкольное образовательное учреждение детский сад №123 комбинированного вида Невского района Санкт-Петербурга</t>
  </si>
  <si>
    <t>Государственное бюджетное дошкольное образовательное учреждение центр развития ребенка - детский сад  №125  Невского района Санкт-Петербурга</t>
  </si>
  <si>
    <t>Государственное бюджетное дошкольное образовательное учреждение детский сад №126 комбинированного вида Невского района Санкт-Петербурга</t>
  </si>
  <si>
    <t xml:space="preserve">Государственное бюджетное дошкольное образовательное учреждение детский сад № 127 комбинированного вида Невского района Санкт-Петербурга </t>
  </si>
  <si>
    <t>Государственное бюджетное дошкольное образовательное учреждение детский сад №129 комбинированного вида Невского района Санкт-Петербурга</t>
  </si>
  <si>
    <t>Государственное бюджетное дошкольное образовательное учреждение детский сад №130 общеразвивающего вида с приоритетным осуществлением деятельности по художественно-эстетическому развитию детей Невского района Санкт-Петербурга</t>
  </si>
  <si>
    <t>Государственное бюджетное дошкольное образовательное учреждение детский сад № 142 общеразвивающего вида с приоритетным осуществлением деятельности по физическому развитию детей Невского района Санкт-Петербурга</t>
  </si>
  <si>
    <t>Государственное бюджетное дошкольное образовательное учреждение детский сад № 121 компенсирующего вида Невского района Санкт-Петербурга</t>
  </si>
  <si>
    <t>Государственное бюджетное дошкольное образовательное учреждение детский сад № 110 Невского района Санкт-Петербурга</t>
  </si>
  <si>
    <t>Государственное бюджетное дошкольное образовательное учреждение детский сад № 143 Невского района Санкт-Петербурга</t>
  </si>
  <si>
    <t>Государственное бюджетное общеобразовательное учреждение гимназия № 498 Невского района Санкт-Петербурга</t>
  </si>
  <si>
    <t>Государственное бюджетное общеобразовательное учреждение средняя общеобразовательная школа №14 Невского района Санкт-Петербурга</t>
  </si>
  <si>
    <t>Государственное бюджетное общеобразовательное учреждение средняя общеобразовательная школа № 338 Невского района Санкт-Петербурга</t>
  </si>
  <si>
    <t>Государственное бюджетное общеобразовательное учреждение средняя общеобразовательная школа № 348 Невского района Санкт-Петербурга</t>
  </si>
  <si>
    <t>Государственное бюджетное общеобразовательное учреждение средняя общеобразовательная школа № 350 Невского района Санкт-Петербурга</t>
  </si>
  <si>
    <t>Государственное бюджетное общеобразовательное учреждение средняя общеобразовательная школа № 497 Невского района Санкт-Петербурга</t>
  </si>
  <si>
    <t>Государственное бюджетное общеобразовательное учреждение средняя общеобразовательная школа №512 Невского района Санкт-Петербурга</t>
  </si>
  <si>
    <t>Государственное бюджетное общеобразовательное учреждение средняя общеобразовательная школа № 516 Невского района Санкт-Петербурга</t>
  </si>
  <si>
    <t>Государственное бюджетное общеобразовательное учреждение средняя общеобразовательная школа №569 Невского района Санкт-Петербурга</t>
  </si>
  <si>
    <t>Государственное бюджетное общеобразовательное учреждение средняя общеобразовательная школа №570 Невского района Санкт-Петербурга</t>
  </si>
  <si>
    <t>Государственное бюджетное общеобразовательное учреждение средняя общеобразовательная школа № 571 с углубленным изучением английского языка Невского района Санкт-Петербурга</t>
  </si>
  <si>
    <t>Государственное бюджетное общеобразовательное учреждение средняя общеобразовательная школа № 591 Невского района Санкт-Петербурга</t>
  </si>
  <si>
    <t>Государственное бюджетное общеобразовательное учреждение средняя общеобразовательная школа №574 Невского района Санкт-Петербурга</t>
  </si>
  <si>
    <t>Государственное бюджетное общеобразовательное учреждение гимназия № 343 Невского района Санкт-Петербурга</t>
  </si>
  <si>
    <t>Государственное бюджетное общеобразовательное учреждение средняя общеобразовательная школа № 557 Невского района Санкт-Петербурга</t>
  </si>
  <si>
    <t>Государственное бюджетное общеобразовательное учреждение лицей № 344 Невского района Санкт-Петербурга</t>
  </si>
  <si>
    <t>Государственного бюджетного общеобразовательного учреждения школы № 627 Невского района Санкт-Петербурга</t>
  </si>
  <si>
    <t>Государственное бюджетное образовательное учреждение дополнительного образования детей Правобережный дом детского творчества Невского района Санкт-Петербурга</t>
  </si>
  <si>
    <t>Санкт-Петербургское государственное бюджетное учреждение здравоохранения "Городская поликлиника № 77 Невского района"</t>
  </si>
  <si>
    <t>Санкт-Петербургское государственное бюджетное учреждение здравоохранения "Городская поликлиника № 8"</t>
  </si>
  <si>
    <t>Санкт-Петербургское государственное бюджетное учреждение здравоохранения "Детская городская поликлиника №73"</t>
  </si>
  <si>
    <t>Санкт-Петербургское государственное бюджетное учреждение здравоохранения "Женская консультация № 33"</t>
  </si>
  <si>
    <t>ГБДОУ детский сад № 43 Невского района Санкт-Петербурга</t>
  </si>
  <si>
    <t>ГБДОУ детский сад № 35 Невского района Санкт-Петербурга</t>
  </si>
  <si>
    <t>ГБДОУ детский сад № 76 Невского района Санкт-Петербурга</t>
  </si>
  <si>
    <t>ГБДОУ детский сад № 30 Невского района Санкт-Петербурга</t>
  </si>
  <si>
    <t>ГБДОУ детский сад №39 Невского района Санкт-Петербурга</t>
  </si>
  <si>
    <t>ГБДОУ детский сад № 94 компенсирующего вида Невского района Санкт-Петербурга</t>
  </si>
  <si>
    <t>ГБДОУ детский сад № 131 Невского района Санкт-Петербурга</t>
  </si>
  <si>
    <t>ГБДОУ детский сад № 109 Невского района Санкт-Петербурга</t>
  </si>
  <si>
    <t>ГБДОУ детский сад № 108 Невского района Санкт-Петербурга</t>
  </si>
  <si>
    <t>ГБДОУ детский сад № 102 Невского района Санкт-Петербурга</t>
  </si>
  <si>
    <t>ГБДОУ детский сад №28 Невского района Санкт-Петербурга</t>
  </si>
  <si>
    <t>ГБДОУ детский сад № 45 Невского района Санкт-Петербурга</t>
  </si>
  <si>
    <t>ГБДОУ детский сад № 82 компенсирующего вида Невского района Санкт-Петербурга</t>
  </si>
  <si>
    <t>ГБДОУ детский сад № 101 общеразвивающего вида Невского района Санкт-Петербурга</t>
  </si>
  <si>
    <t>ГБДОУ детский сад № 117 Невского района Санкт-Петербурга</t>
  </si>
  <si>
    <t>ГБДОУ детский сад № 111 Невского района Санкт-Петербурга</t>
  </si>
  <si>
    <t>ГБДОУ детский сад № 37 Невского района Санкт-Петербурга</t>
  </si>
  <si>
    <t>ГБДОУ детский сад № 95 Невского района Санкт-Петербурга</t>
  </si>
  <si>
    <t>ГБДОУ детский сад № 93 комбинированного вида Невского района Санкт-Петербурга</t>
  </si>
  <si>
    <t>ГБДОУ детский сад № 141 Невского района Санкт-Петербурга</t>
  </si>
  <si>
    <t>ГБДОУ детский сад № 138 Невского района Санкт-Петербурга</t>
  </si>
  <si>
    <t>ГБДОУ детский сад №61 Невского района Санкт-Петербурга</t>
  </si>
  <si>
    <t>ГБДОУ детский сад № 67 Невского района Санкт-Петербурга</t>
  </si>
  <si>
    <t>ГБДОУ детский сад №80 Невского района Санкт-Петербурга</t>
  </si>
  <si>
    <t>ГБДОУ детский сад № 68 Невского района Санкт-Петербурга</t>
  </si>
  <si>
    <t>ГБДОУ детский сад № 106 комбинированного вида Невского района Санкт-Петербурга</t>
  </si>
  <si>
    <t>ГБДОУ детский сад № 124 Невского района Санкт-Петербурга</t>
  </si>
  <si>
    <t>ГБДОУ детский сад № 104 Невского района Санкт-Петербурга</t>
  </si>
  <si>
    <t>ГБДОУ детский сад № 105 компенсирующего вида Невского района Санкт-Петербурга</t>
  </si>
  <si>
    <t>ГБДОУ детский сад № 51 Невского района Санкт-Петербурга</t>
  </si>
  <si>
    <t>ГБДОУ детский сад № 25 Невского района Санкт-Петербурга</t>
  </si>
  <si>
    <t>ГБДОУ детский сад № 75 Невского района Санкт-Петербурга</t>
  </si>
  <si>
    <t>ГБДОУ детский сад № 50 Невского района Санкт-Петербурга</t>
  </si>
  <si>
    <t>ГБДОУ детский сад № 70 Невского района Санкт-Петербурга</t>
  </si>
  <si>
    <t>ГБДОУ детский сад № 98 Невского района Санкт-Петербурга</t>
  </si>
  <si>
    <t>ГБДОУ детский сад № 115 Невского района Санкт-Петербурга</t>
  </si>
  <si>
    <t>ГБДОУ детский сад № 116 Невского района Санкт-Петербурга</t>
  </si>
  <si>
    <t>ГБДОУ детский сад № 114 Невского района Санкт-Петербурга</t>
  </si>
  <si>
    <t>ГБДОУ детский сад № 112 Невского района Санкт-Петербурга</t>
  </si>
  <si>
    <t>ГБДОУ детский сад № 119 Невского района Санкт-Петербурга</t>
  </si>
  <si>
    <t>ГБДОУ детский сад № 48 Невского района Санкт-Петербурга</t>
  </si>
  <si>
    <t>ГБДОУ детский сад №73 Невского района Санкт-Петербурга</t>
  </si>
  <si>
    <t>ГБДОУ детский сад №49 комбинированного вида Невского района Санкт-Петербурга</t>
  </si>
  <si>
    <t>ГБДОУ детский сад № 41 Невского района Санкт-Петербурга</t>
  </si>
  <si>
    <t>ГБДОУ детский сад № 3 Невского района Санкт-Петербурга</t>
  </si>
  <si>
    <t>ГБДОУ детский сад № 36 Невского района Санкт-Петербурга</t>
  </si>
  <si>
    <t>ГБДОУ детский сад № 47 Невского района Санкт-Петербурга</t>
  </si>
  <si>
    <t>ГБДОУ детский сад № 17 Невского района Санкт-Петербурга</t>
  </si>
  <si>
    <t>ГБДОУ детский сад № 137 общеразвивающего вида Невского района Санкт-Петербурга</t>
  </si>
  <si>
    <t>ГБДОУ детский сад № 135 Невского района Санкт-Петербурга</t>
  </si>
  <si>
    <t>ГБДОУ детский сад № 128 Невского района Санкт-Петербурга</t>
  </si>
  <si>
    <t>ГБДОУ детский сад № 69 Невского района Санкт-Петербурга</t>
  </si>
  <si>
    <t>ГБДОУ детский сад № 133 Невского района Санкт-Петербурга</t>
  </si>
  <si>
    <t>ГБДОУ детский сад № 100 Невского района Санкт-Петербурга</t>
  </si>
  <si>
    <t>ГБДОУ детский сад № 6 Невского района Санкт-Петербурга</t>
  </si>
  <si>
    <t>ГБДОУ детский сад № 38 компенсирующего вида Невского района Санкт-Петербурга</t>
  </si>
  <si>
    <t>ГБДОУ детский сад № 122 Невского района Санкт-Петербурга</t>
  </si>
  <si>
    <t>ГБДОУ детский сад № 120 Невского района Санкт-Петербурга</t>
  </si>
  <si>
    <t>ГБДОУ детский сад № 103 компенсирующего вида Невского района Санкт-Петербурга</t>
  </si>
  <si>
    <t>ГБДОУ детский сад № 1 Невского района Санкт-Петербурга</t>
  </si>
  <si>
    <t>ГБОУ школа №340 Невского района Санкт-Петербурга</t>
  </si>
  <si>
    <t>ГБОУ школа № 331 Невского района Санкт-Петербурга</t>
  </si>
  <si>
    <t>ГБОУ школа № 333 Невского района Санкт-Петербурга</t>
  </si>
  <si>
    <t>ГБОУ средняя школа № 339 Невского района Санкт-Петербурга</t>
  </si>
  <si>
    <t>ГБОУ школа № 334 Невского района Санкт-Петербурга</t>
  </si>
  <si>
    <t>ГБОУ школа № 667 Невского района Санкт-Петербурга</t>
  </si>
  <si>
    <t>ГБОУ начальная школа № 689 Невского района Санкт-Петербурга</t>
  </si>
  <si>
    <t>ГБОУ СОШ № 625 Невского района Санкт-Петербурга</t>
  </si>
  <si>
    <t>ГБОУ школа № 639 с углубленным изучением иностранных языков Невского района Санкт-Петербурга</t>
  </si>
  <si>
    <t>ГБОУ школа № 641 с углубленным изучением английского языка Невского района Санкт-Петербурга</t>
  </si>
  <si>
    <t>ГБОУ лицей № 572 Невского района Санкт-Петербурга</t>
  </si>
  <si>
    <t>ГБОУ школа № 26 с углубленным изучением французского языка Невского района Санкт-Петербурга</t>
  </si>
  <si>
    <t>ГБОУ школа № 34 Невского района Санкт-Петербурга</t>
  </si>
  <si>
    <t>ГБОУ гимназия № 513 Невского района Санкт-Петербурга</t>
  </si>
  <si>
    <t>ГБОУ школа № 17 Невского района Санкт-Петербурга</t>
  </si>
  <si>
    <t>ГБОУ школа № 593 с углубленным изучением английского языка Невского района Санкт-Петербурга</t>
  </si>
  <si>
    <t>ГБОУ лицей № 329 Невского района Санкт-Петербурга</t>
  </si>
  <si>
    <t>ГБОУ СОШ № 347 с углубленным изучением английского языка Невского района Санкт-Петербурга</t>
  </si>
  <si>
    <t>ГБОУ СОШ № 458 с углубленным изучением немецкого языка Невского района Санкт-Петербурга</t>
  </si>
  <si>
    <t>ГБОУ школа № 341 Невского района Санкт-Петербурга</t>
  </si>
  <si>
    <t>ГБОУ гимназия № 528 Невского района Санкт-Петербурга</t>
  </si>
  <si>
    <t>ГБОУ школа № 337 Невского района Санкт-Петербурга</t>
  </si>
  <si>
    <t>ГБОУ СОШ № 323 Невского района Санкт-Петербурга</t>
  </si>
  <si>
    <t>ГБОУ школа № 342 Невского района Санкт-Петербурга</t>
  </si>
  <si>
    <t>ГБОУ школа № 23 с углубленным изучением финского языка Невского района Санкт-Петербурга</t>
  </si>
  <si>
    <t>ГБОУ школа № 268 Невского района Санкт-Петербурга</t>
  </si>
  <si>
    <t>ГБОУ школа № 326 Невского района Санкт-Петербурга</t>
  </si>
  <si>
    <t>ГБОУ школа № 327 Невского района Санкт-Петербурга</t>
  </si>
  <si>
    <t>ГБОУ гимназия № 330 Невского района Санкт-Петербурга</t>
  </si>
  <si>
    <t>ГБОУ школа № 328 с углубленным изучением английского языка Невского района Санкт-Петербурга</t>
  </si>
  <si>
    <t>ГБОУ школа № 346 Невского района Санкт-Петербурга</t>
  </si>
  <si>
    <t>ГБОУ школа № 336 Невского района Санкт-Петербурга</t>
  </si>
  <si>
    <t>СПб ГБУЗ "ДГП № 73"</t>
  </si>
  <si>
    <t>СПб ГБУЗ "Городская поликлиника № 77 Невского  района"</t>
  </si>
  <si>
    <t>СПб ГБУЗ "КВД Невского района"</t>
  </si>
  <si>
    <t>СПб ГБУЗ «Городская поликлиника № 87»</t>
  </si>
  <si>
    <t>СПб ГБУЗ «Городская поликлиника № 100 Невского района Санкт-Петербурга»</t>
  </si>
  <si>
    <t>СПб ГБУЗ «Детская городская поликлиника № 62»</t>
  </si>
  <si>
    <t>СПб ГБУЗ "Городская поликлиника № 25 Невского района"</t>
  </si>
  <si>
    <t>СПб ГБУЗ "Городская поликлиника №46"</t>
  </si>
  <si>
    <t>СПб ГБУЗ «Стоматологическая поликлиника №31»</t>
  </si>
  <si>
    <t>СПб ГБУЗ «Стоматологическая поликлиника № 13»</t>
  </si>
  <si>
    <t>СПб ГБУЗ "Городская поликлиника №6"</t>
  </si>
  <si>
    <t>СПб ГБУЗ «Городская поликлиника №94»</t>
  </si>
  <si>
    <t>Государственное бюджетное дошкольное образовательное учреждение детский сад  №61 Невского  района Санкт-Петербурга</t>
  </si>
  <si>
    <t>Государственное бюджетное дошкольное образовательное учреждение детский сад  № 75 Невского района Санкт-Петербурга</t>
  </si>
  <si>
    <t>Государственное бюджетное дошкольное образовательное учреждение детский сад  № 1 комбинированного вида Невского района Санкт-Петербурга</t>
  </si>
  <si>
    <t>Государственное бюджетное дошкольное образовательное учреждение детский сад  № 85 Невского района Санкт-Петербурга</t>
  </si>
  <si>
    <t>Государственное бюджетное дошкольное образовательное учреждение детский сад  №73 Невского  района Санкт-Петербурга</t>
  </si>
  <si>
    <t>Государственное бюджетное дошкольное образовательное учреждение детский сад  №80 комбинированного  вида  Невского  района Санкт-Петербурга</t>
  </si>
  <si>
    <t>Государственное бюджетное дошкольное образовательное учреждение детский сад  № 83 Невского района Санкт-Петербурга</t>
  </si>
  <si>
    <t>Государственное бюджетное дошкольное образовательное учреждение детский сад № 94 компенсирующего вида  Невского  района Санкт-Петербурга</t>
  </si>
  <si>
    <t>Государственное бюджетное дошкольное образовательное учреждение детский сад  № 47 общеразвивающего вида с приоритетным осуществлением деятельности по познавательно-речевому развитию детей  Невского  района Санкт-Петербурга</t>
  </si>
  <si>
    <t>Государственное бюджетное дошкольное образовательное учреждение детский сад  № 10 компенсирующего вида  Невского  района Санкт-Петербурга</t>
  </si>
  <si>
    <t>Государственное бюджетное дошкольное образовательное учреждение детский сад  № 48 общеразвивающего вида с приоритетным осуществлением деятельности по физическому развитию детей Невского района Санкт-Петербурга</t>
  </si>
  <si>
    <t>Государственное бюджетное дошкольное образовательное учреждение детский сад  №22 компенсирующего вида  Невского  района Санкт-Петербурга</t>
  </si>
  <si>
    <t>Государственное бюджетное дошкольное образовательное учреждение детский сад №135 Невского района Санкт-Петербурга</t>
  </si>
  <si>
    <t>Государственное бюджетное дошкольное образовательное учреждение детский сад  № 51 Невского  района Санкт-Петербурга</t>
  </si>
  <si>
    <t>Государственное бюджетное дошкольное образовательное учреждение детский сад  №18 Невского района Санкт-Петербурга</t>
  </si>
  <si>
    <t xml:space="preserve">Государственное бюджетное дошкольное образовательное учреждение детский сад  № 11 общеразвивающего вида с приоритетным осуществлением деятельности по физическому развитию детей Невского района Санкт-Петербурга         </t>
  </si>
  <si>
    <t>Государственное бюджетное дошкольное образовательное учреждение детский сад  № 62 общеразвивающего вида с приоритетным  осуществлением  деятельности по физическому развитию детей  Невского района Санкт-Петербурга</t>
  </si>
  <si>
    <t>Государственное бюджетное дошкольное образовательное учреждение детский сад  № 69 Невского  района Санкт-Петербурга</t>
  </si>
  <si>
    <t xml:space="preserve">Государственное бюджетное дошкольное образовательное учреждение детский сад № 95 комбинированного вида Невского района Санкт-Петербурга   </t>
  </si>
  <si>
    <t>Государственное бюджетное дошкольное образовательное учреждение детский сад № 137 общеразвивающего вида с приоритетным осуществлением деятельности по познавательно-речевому развитию детей Невского района Санкт-Петербурга</t>
  </si>
  <si>
    <t>Государственное бюджетное дошкольное образовательное учреждение детский сад  №49 комбинированного  вида Невского района Санкт-Петербурга</t>
  </si>
  <si>
    <t>Государственное бюджетное дошкольное образовательное учреждение детский сад  №79 Невского района Санкт-Петербурга</t>
  </si>
  <si>
    <t>Государственное бюджетное дошкольное образовательное учреждение детский сад №138  общеразвивающего вида с приоритетным осуществлением деятельности по познавательно-речевому развитию детей Невского района Санкт-Петербурга</t>
  </si>
  <si>
    <t xml:space="preserve">Государственное бюджетное дошкольное образовательное учреждение детский сад  № 67 общеразвивающего вида с приоритетным осуществлением деятельности по физическому развитию детей Невского района Санкт-Петербурга </t>
  </si>
  <si>
    <t>Государственное бюджетное дошкольное образовательное учреждение детский сад  № 68 компенсирующего вида Невского  района Санкт-Петербурга</t>
  </si>
  <si>
    <t>Государственное бюджетное дошкольное образовательное учреждение детский сад  № 6 Невского района Санкт-Петербурга</t>
  </si>
  <si>
    <t>Государственное бюджетное дошкольное образовательное учреждение детский сад № 86 общеразвивающего вида с приоритетным осуществлением деятельности по физическому развитию детей  Невского района Санкт-Петербурга</t>
  </si>
  <si>
    <t>Государственное бюджетное дошкольное образовательное учреждение детский сад  № 60 комбинированного вида Невского района Санкт-Петербурга</t>
  </si>
  <si>
    <t>Государственное бюджетное дошкольное образовательное учреждение детский сад № 141 Невского  района Санкт-Петербурга</t>
  </si>
  <si>
    <t>Государственное бюджетное дошкольное образовательное учреждение детский сад  № 87 Невского  района Санкт-Петербурга</t>
  </si>
  <si>
    <t>Государственное бюджетное дошкольное образовательное учреждение детский сад  №39 Невского  района Санкт-Петербурга</t>
  </si>
  <si>
    <t>Государственное бюджетное дошкольное образовательное учреждение детский сад  № 55 Невского района Санкт-Петербурга</t>
  </si>
  <si>
    <t xml:space="preserve">Государственное бюджетное дошкольное образовательное учреждение детский сад  № 3 общеразвивающего вида с приоритетным осуществлением деятельности по физическому развитию детей Невского района Санкт-Петербурга          </t>
  </si>
  <si>
    <t>Государственное бюджетное дошкольное образовательное учреждение детский сад  №28 Невского района Санкт-Петербурга</t>
  </si>
  <si>
    <t xml:space="preserve">Государственное бюджетное дошкольное общеобразовательное учреждение центр развития ребенка - детский сад №115 Невского района Санкт-Петербурга </t>
  </si>
  <si>
    <t>Государственное бюджетное дошкольное образовательное учреждение детский сад № 116 комбинированного вида Невского района Санкт-Петербурга</t>
  </si>
  <si>
    <t>Государственное бюджетное дошкольное образовательное учреждение детский сад №133 комбинированного вида Невского  района Санкт-Петербурга</t>
  </si>
  <si>
    <t>Государственное бюджетное общеобразовательное учреждение средняя общеобразовательная школа № 527 Невского  района Санкт-Петербурга</t>
  </si>
  <si>
    <t>Государственное бюджетное общеобразовательное учреждение средняя общеобразовательная школа № 326 Невского  района Санкт-Петербурга</t>
  </si>
  <si>
    <t>Государственное бюджетное общеобразовательное учреждение школа № 17 Невского района Санкт-Петербурга</t>
  </si>
  <si>
    <t>Государственное бюджетное общеобразовательное учреждение лицей № 329 Невского района Санкт-Петербурга</t>
  </si>
  <si>
    <t>Государственное бюджетное общеобразовательное учреждение гимназия № 330 Невского  района Санкт-Петербурга</t>
  </si>
  <si>
    <t>Государственное бюджетное дошкольное образовательное учреждение детский сад № 12 комбинированного вида Невского района Санкт-Петербурга</t>
  </si>
  <si>
    <t>Государственное бюджетное дошкольное образовательное учреждение детский сад № 92 комбинированного вида Невского  района СПб</t>
  </si>
  <si>
    <t>Государственное бюджетное дошкольное образовательное учреждение детский сад № 108 общеразвивающего вида с приоритетным осуществлением деятельности по физическому развитию детей Невского района Санкт-Петербурга</t>
  </si>
  <si>
    <t>Государственное бюджетное дошкольное образовательное учреждение детский сад № 82 компенсирующего вида Невского района Санкт-Петербурга</t>
  </si>
  <si>
    <t>Государственное бюджетное дошкольное образовательное учреждение детский сад № 3 общеразвивающего вида с приоритетным осуществлением деятельности по физическому развитию детей Невского района Санкт-Петербурга</t>
  </si>
  <si>
    <t>Государственное бюджетное дошкольное образовательное учреждение детский сад №133 комбинированного вида Невского района Санкт-Петербурга</t>
  </si>
  <si>
    <t>Государственное бюджетное дошкольное образовательное учреждение детский сад №1 комбинированного вида Невского района Санкт-Петербурга</t>
  </si>
  <si>
    <t>Государственное бюджетное дошкольное образовательное учреждение детский сад № 33 комбинированного вида Невского района Санкт-Петербурга</t>
  </si>
  <si>
    <t>Государственное бюджетное дошкольное образовательное учреждение детский сад №22 компенсирующего вида Невского района Санкт-Петербурга</t>
  </si>
  <si>
    <t>Государственное бюджетное дошкольное образовательное учреждение детский сад № 23 компенсирующего вида Невского района Санкт-Петербурга</t>
  </si>
  <si>
    <t>Государственное бюджетное дошкольное образовательное учреждение детский сад № 41 комбинированного вида Невского района Санкт-Петербурга</t>
  </si>
  <si>
    <t>Государственное бюджетное дошкольное образовательное учреждение детский сад № 131 компенсирующего вида Невского района Санкт-Петербурга</t>
  </si>
  <si>
    <t>Государственное бюджетное дошкольное образовательное учреждение детский сад № 98 Невского района Санкт-Петербурга</t>
  </si>
  <si>
    <t>Государственное бюджетное дошкольное образовательное учреждение детский сад № 117 Невского района Санкт-Петербурга</t>
  </si>
  <si>
    <t>Государственное бюджетное дошкольное образовательное учреждение детский сад № 51 Невского района Санкт-Петербурга</t>
  </si>
  <si>
    <t>Государственное бюджетное дошкольное образовательное учреждение детский сад № 10 компенсирующего вида Невского района Санкт-Петербурга</t>
  </si>
  <si>
    <t>Государственное бюджетное дошкольное образовательное учреждение детский сад № 4 общеразвивающего вида с приоритетным осуществлением деятельности по физическому развитию детей Невского района Санкт-Петербурга</t>
  </si>
  <si>
    <t>Государственное бюджетное дошкольное образовательное учреждение детский сад № 45 компенсирующего вида Невского района Санкт-Петербурга</t>
  </si>
  <si>
    <t>Государственное бюджетное дошкольное образовательное учреждение детский сад № 61 Невского района Санкт-Петербурга</t>
  </si>
  <si>
    <t>Государственное бюджетное дошкольное образовательное учреждение детский сад № 129 комбинированного вида Невского района Санкт-Петербурга</t>
  </si>
  <si>
    <t>Государственное бюджетное дошкольное образовательное учреждение детский сад № 93 комбинированного вида Невского района Санкт-Петербурга</t>
  </si>
  <si>
    <t>Государственное бюджетное дошкольное образовательное учреждение детский сад №49 комбинированного вида Невского района Санкт-Петербурга</t>
  </si>
  <si>
    <t>государственное бюджетное дошкольное образовательное учреждение детский сад № 36 Невского района Санкт-Петербурга</t>
  </si>
  <si>
    <t>Государственное бюджетное дошкольное образовательное учреждение детский сад № 94 компенсирующего вида Невского района Санкт-Петербурга</t>
  </si>
  <si>
    <t>Государственное бюджетное дошкольное образовательное учреждение детский сад № 102 комбинированного вида Невского района Санкт-Петербурга</t>
  </si>
  <si>
    <t>Государственное бюджетное дошкольное образовательное учреждение детский сад № 138 общеразвивающего вида с приоритетным осуществлением деятельности по познавательно-речевому развитию детей Невского района Санкт-Петербурга</t>
  </si>
  <si>
    <t>Государственное бюджетное дошкольное образовательное учреждение детский сад № 68 компенсирующего вида Невского района Санкт-Петербурга</t>
  </si>
  <si>
    <t>Государственное бюджетное дошкольное образовательное учреждение детский сад № 25 комбинированного вида Невского района Санкт-Петербурга</t>
  </si>
  <si>
    <t>Государственное бюджетное дошкольное образовательное учреждение детский сад № 73 Невского района Санкт-Петербурга</t>
  </si>
  <si>
    <t>Государственное бюджетное дошкольное образовательное учреждение детский сад № 124 комбинированного вида Невского района Санкт-Петербурга</t>
  </si>
  <si>
    <t>Государственное бюджетное дошкольное образовательное учреждение детский сад №80 комбинированного вида Невского района Санкт-Петербурга</t>
  </si>
  <si>
    <t>Государственное бюджетное дошкольное образовательное учреждение детский сад №120 общеразвивающего вида с приоритетным осуществлением деятельности по физическому развитию детей Невского района Санкт-Петербурга</t>
  </si>
  <si>
    <t>Государственное бюджетное дошкольное образовательное учреждение детский сад № 128 комбинированного вида Невского района Санкт-Петербурга</t>
  </si>
  <si>
    <t>Государственное бюджетное дошкольное образовательное учреждение детский сад №28 Невского района Санкт-Петербурга</t>
  </si>
  <si>
    <t>Государственное бюджетное дошкольное образовательное учреждение детский сад № 17 Невского района Санкт-Петербурга</t>
  </si>
  <si>
    <t>Государственное бюджетное дошкольное образовательное учреждение детский сад № 103 компенсирующего вида Невского района Санкт-Петербурга</t>
  </si>
  <si>
    <t>Государственное бюджетное дошкольное образовательное учреждение детский сад № 85 Невского района Санкт-Петербурга</t>
  </si>
  <si>
    <t>Государственное бюджетное дошкольное образовательное учреждение детский сад № 100 Невского района Санкт-Петербурга</t>
  </si>
  <si>
    <t>Государственное бюджетное дошкольное образовательное учреждение детский сад № 67 общеразвивающего вида с приоритетным осуществлением деятельности по физическому развитию детей Невского района Санкт-Петербурга</t>
  </si>
  <si>
    <t>Государственное бюджетное дошкольное образовательное учреждение детский сад №127 комбинированного вида Невского района Санкт-Петербурга</t>
  </si>
  <si>
    <t>Государственное бюджетное дошкольное образовательное учреждение детский сад № 122 общеразвивающего вида с приоритетным осуществлением деятельности по художественно-эстетическому развитию детей Невского района Санкт-Петербурга</t>
  </si>
  <si>
    <t>Государственное бюджетное дошкольное образовательное учреждение детский сад № 48 общеразвивающего вида с приоритетным осуществлением деятельности по физическому развитию детей Невского района Санкт-Петербурга</t>
  </si>
  <si>
    <t>Государственное бюджетное дошкольное образовательное учреждение детский сад № 62 общеразвивающего вида с приоритетным осуществлением деятельности по физическому развитию детей Невского района Санкт-Петербурга</t>
  </si>
  <si>
    <t>Государственное бюджетное дошкольное образовательное учреждение детский сад № 30 общеразвивающего вида с приоритетным осуществлением деятельности по художественно-эстетическому развитию детей Невского района Санкт-Петербурга</t>
  </si>
  <si>
    <t>Государственное бюджетное дошкольное образовательное учреждение детский сад № 76 комбинированного вида Невского района Санкт-Петербурга</t>
  </si>
  <si>
    <t>Государственное бюджетное дошкольное образовательное учреждение детский сад № 109 комбинированного вида Невского района Санкт-Петербурга</t>
  </si>
  <si>
    <t>Государственное бюджетное дошкольное образовательное учреждение детский сад № 104 комбинированного вида Невского района Санкт-Петербурга</t>
  </si>
  <si>
    <t>Государственное бюджетное дошкольное образовательное учреждение детский сад № 37 общеразвивающего вида с приоритетным осуществлением деятельности по физическому развитию детей Невского района Санкт-Петербурга</t>
  </si>
  <si>
    <t>Государственное бюджетное дошкольное образовательное учреждение детский сад  № 39 Невского района Санкт-Петербурга</t>
  </si>
  <si>
    <t>Государственное бюджетное дошкольное образовательное учреждение детский сад № 43 комбинированного вида Невского района Санкт-Петербурга</t>
  </si>
  <si>
    <t>Государственное бюджетное дошкольное образовательное учреждение детский сад № 50 Невского района Санкт-Петербурга</t>
  </si>
  <si>
    <t>Государственное бюджетное дошкольное образовательное учреждение центр развития ребенка - детский сад №115 Невского района Санкт-Петербурга</t>
  </si>
  <si>
    <t>Государственное бюджетное дошкольное образовательное учреждение детский сад № 70 Невского района Санкт-Петербурга</t>
  </si>
  <si>
    <t>Государственное бюджетное дошкольное образовательное учреждение детский сад №75 Невского района Санкт-Петербурга</t>
  </si>
  <si>
    <t>Государственное бюджетное дошкольное образовательное учреждение детский сад № 15 Невского района Санкт-Петербурга</t>
  </si>
  <si>
    <t>Государственное бюджетное дошкольное образовательное учреждение детский сад № 35 Невского района Санкт-Петербурга</t>
  </si>
  <si>
    <t>Государственное бюджетное дошкольное образовательное учреждение  детский сад № 3 общеразвивающего вида с приоритетным осуществлением деятельности по физическому развитию детей Невского района Санкт-Петербурга</t>
  </si>
  <si>
    <t>Государственное бюджетное общеобразовательное учреждение средняя общеобразовательная школа №39 Невского  района Санкт-Петербурга</t>
  </si>
  <si>
    <t>Государственное бюджетное общеобразовательное учреждение школа № 690 Невского района Санкт-Петербурга</t>
  </si>
  <si>
    <t>Государственное бюджетное общеобразовательное учреждение средняя общеобразовательная школа № 323 Невского района Санкт-Петербурга</t>
  </si>
  <si>
    <t>Государственное бюджетное общеобразовательное учреждение средняя общеобразовательная школа № 667 Невского района Санкт-Петербурга</t>
  </si>
  <si>
    <t>Государственное бюджетное образовательное учреждение гимназия №498 Невского района Санкт-Петербурга</t>
  </si>
  <si>
    <t>Государственное бюджетное общеобразовательное учреждение средняя общеобразовательная школа № 13 с углубленным изучением английского языка Невского района Санкт-Петербурга</t>
  </si>
  <si>
    <t>Государственное бюджетное общеобразовательное учреждение средняя общеобразовательная школа №334 Невского района Санкт-Петербурга</t>
  </si>
  <si>
    <t>Государственное бюджетное общеобразовательное учреждение лицей № 572 Невского района Санкт-Петербурга</t>
  </si>
  <si>
    <t>Государственное бюджетное общеобразовательное учреждение средняя общеобразовательная школа № 641 с углубленным изучением английского языка Невского района Санкт-Петербурга</t>
  </si>
  <si>
    <t>Государственное бюджетное общеобразовательное учреждение средняя общеобразовательная школа №593 с углубленным изучением английского языка Невского района Санкт-Петербурга</t>
  </si>
  <si>
    <t>Государственное бюджетное общеобразовательное учреждение средняя общеобразовательная школа № 342 Невского района Санкт-Петербурга</t>
  </si>
  <si>
    <t>Государственное бюджетное общеобразовательное учреждение средняя общеобразовательная школа № 458 с углубленным изучением немецкого языка Невского района Санкт-Петербурга</t>
  </si>
  <si>
    <t>Государственное бюджетное общеобразовательное учреждение средняя общеобразовательная школа № 268 Невского района Санкт-Петербурга</t>
  </si>
  <si>
    <t>Государственное бюджетное общеобразовательное учреждение средняя общеобразовательная школа №571 с углубленным изучением английского языка Невского района Санкт-Петербурга</t>
  </si>
  <si>
    <t>Государственное бюджетное общеобразовательное учреждение средняя общеобразовательная школа № 592 Невского района Санкт-Петербурга</t>
  </si>
  <si>
    <t>Государственное бюджетное общеобразовательное учреждение средняя общеобразовательная школа №346 Невского района Санкт-Петербурга</t>
  </si>
  <si>
    <t>Государственное бюджетное общеобразовательное учреждение средняя общеобразовательная школа № 333 Невского района Санкт-Петербурга</t>
  </si>
  <si>
    <t>Государственное бюджетное общеобразовательное учреждение гимназия № 528 Невского района Санкт-Петербурга</t>
  </si>
  <si>
    <t>Государственное бюджетное общеобразовательное учреждение средняя общеобразовательная школа №331 Невского района Санкт-Петербурга</t>
  </si>
  <si>
    <t>Государственное бюджетное общеобразовательное учреждение средняя общеобразовательная школа № 332 Невского района Санкт-Петербурга</t>
  </si>
  <si>
    <t>Государственное бюджетное общеобразовательное учреждение средняя общеобразовательная школа № 639 с углубленным изучением иностранных языков Невского района Санкт-Петербурга</t>
  </si>
  <si>
    <t>Государственное бюджетное общеобразовательное учреждение средняя общеобразовательная школа № 347 с углубленным изучением английского языка Невского района Санкт-Петербурга</t>
  </si>
  <si>
    <t>Государственное бюджетное общеобразовательное учреждение школа № 34 Невского района Санкт-Петербурга</t>
  </si>
  <si>
    <t>Государственное бюджетное общеобразовательное учреждение средняя общеобразовательная школа № 26 с углубленным изучением французского языка Невского района Санкт-Петербурга</t>
  </si>
  <si>
    <t>Государственное бюджетное общеобразовательное учреждение средняя общеобразовательная школа №340 Невского района Санкт-Петербурга</t>
  </si>
  <si>
    <t>Государственное бюджетное общеобразовательное учреждение средняя общеобразовательная школа № 326 Невского района Санкт-Петербурга</t>
  </si>
  <si>
    <t>Государственное бюджетное общеобразовательное учреждение средняя общеобразовательная школа № 327 Невского района Санкт-Петербурга</t>
  </si>
  <si>
    <t>Государственное бюджетное общеобразовательное учреждение средняя общеобразовательная школа №328 с углубленным изучением английского языка Невского района Санкт-Петербурга</t>
  </si>
  <si>
    <t>Государственное бюджетное общеобразовательное учреждение гимназия № 513 Невского района Санкт-Петербурга</t>
  </si>
  <si>
    <t>Государственное бюджетное общеобразовательное учреждение средняя общеобразовательная школа № 527 Невского района Санкт-Петербурга</t>
  </si>
  <si>
    <t>Государственное бюджетное общеобразовательное учреждение средняя общеобразовательная школа № 23 с углубленным изучением финского языка Невского района Санкт-Петербурга</t>
  </si>
  <si>
    <t>Государственное бюджетное общеобразовательное учреждение средняя общеобразовательная школа № 625 с углубленным изучением математики Невского района Санкт-Петербурга имени Героя Российской Федерации В.Е.Дудкина</t>
  </si>
  <si>
    <t>Государственное бюджетное общеобразовательное учреждение средняя общеобразовательная школа № 339 Невского района Санкт-Петербурга</t>
  </si>
  <si>
    <t>Государственное бюджетное общеобразовательное учреждение гимназия № 330 Невского района Санкт-Петербурга</t>
  </si>
  <si>
    <t>Государственное бюджетное общеобразовательное учреждение средняя общеобразовательная школа № 341 Невского района Санкт-Петербурга</t>
  </si>
  <si>
    <t>Государственное бюджетное общеобразовательное учреждение средняя общеобразовательная школа № 337 Невского района Санкт-Петербурга</t>
  </si>
  <si>
    <t>Государственное бюджетное общеобразовательное учреждение средняя общеобразовательная школа № 336 Невского района Санкт-Петербурга</t>
  </si>
  <si>
    <t>Государственное бюджетное общеобразовательное учреждение начальная общеобразовательная школа № 689 Невского района Санкт-Петербурга</t>
  </si>
  <si>
    <t>Санкт-Петербургское государственное бюджетное учреждение здравоохранения "Психоневрологический диспансер № 9 Невского района"</t>
  </si>
  <si>
    <t>Санкт-Петербургское государственное бюджетное учреждение здравоохранения "Кожно-венерологический диспансер Невского района"</t>
  </si>
  <si>
    <t>Санкт-Петербургское государственное бюджетное учреждение здравоохранения "Стоматологическая поликлиника №31 Невского района"</t>
  </si>
  <si>
    <t>Санкт-Петербургское государственное бюджетное учреждение здравоохранения "Стоматологическая поликлиника №13"</t>
  </si>
  <si>
    <t>Санкт-Петербургское государственное бюджетное учреждение здравоохранения "Городская поликлиника №100 Невского района Санкт-Петербурга"</t>
  </si>
  <si>
    <t>Санкт-Петербургское государственное бюджетное учреждение здравоохранения "Детская городская поликлиника №45 Невского района"</t>
  </si>
  <si>
    <t>Санкт-Петербургское государственное бюджетное учреждение здравоохранения "Городская поликлиника №94 Невского района"</t>
  </si>
  <si>
    <t>Санкт-Петербургское государственное бюджетное учреждение здравоохранения "Городская поликлиника №77 Невского района"</t>
  </si>
  <si>
    <t>Санкт-Петербургское государственное бюджетное учреждение здравоохранения "Городская поликлиника №25 Невского района"</t>
  </si>
  <si>
    <t>Санкт-Петербургское государственное бюджетное учреждение здравоохранения "Детская городская поликлиника №62"</t>
  </si>
  <si>
    <t>Санкт-Петербургское государственное бюджетное учреждение здравоохранения "Городская поликлиника №46"</t>
  </si>
  <si>
    <t>Санкт-Петербургское государственное бюджетное учреждение здравоохранения "Городская поликлиника №87"</t>
  </si>
  <si>
    <t>Санкт-Петербургское государственное бюджетное учреждение здравоохранения "Городская поликлиника №6"</t>
  </si>
  <si>
    <t>Государственное бюджетное дошкольное образовательное учреждение детский сад №133 комбинированного вида Невского района Санкт - Петербурга</t>
  </si>
  <si>
    <t>Государственное бюджетное дошкольное образовательное учреждение детский сад № 69 Невского района Санкт-Петербурга</t>
  </si>
  <si>
    <t>Государственное бюджетное дошкольное образовательное учреждение центр развития ребенка - детский сад № 125 Невского района Санкт-Петербурга</t>
  </si>
  <si>
    <t>Государственное бюджетное дошкольное образовательное учреждение центр развития ребёнка - детский сад №115 Невского района Санкт-Петербурга</t>
  </si>
  <si>
    <t>Государственное бюджетное дошкольное образовательное учреждение детский сад № 92 комбинированного вида Невского района Санкт-Петербурга</t>
  </si>
  <si>
    <t>Государственное бюджетное дошкольное образовательное учреждение детский сад № 105 компенсирующего вида Невского района Санкт-Петербурга</t>
  </si>
  <si>
    <t>Государственное бюджетное дошкольное образовательное учреждение детский сад № 141 Невского района Санкт-Петербурга</t>
  </si>
  <si>
    <t>Государственное бюджетное дошкольное образовательное учреждение детский сад № 119 Невского района Санкт-Петербурга</t>
  </si>
  <si>
    <t>Государственное бюджетное дошкольное образовательное учреждение детский сад № 138 общеразвивающего вида с приоритетным осуществлением деятельности по познавательно - речевому развитию детей Невского района Санкт-Петербурга</t>
  </si>
  <si>
    <t>Государственное бюджетное дошкольное образовательное учреждение детский сад № 112 Невского района Санкт-Петербурга</t>
  </si>
  <si>
    <t>Государственное бюджетное дошкольное образовательное учреждение детский сад №73 Невского района Санкт-Петербурга</t>
  </si>
  <si>
    <t>Государственное бюджетное дошкольное образовательное учреждение детский сад №101 общеразвивающего вида с приоритетным осуществлением деятельности по художественно-эстетическому развитию детей Невского района Санкт-Петербурга</t>
  </si>
  <si>
    <t>Государственное бюджетное дошкольное образовательное учреждение детский сад № 126 комбинированного вида Невского района Санкт-Петербурга</t>
  </si>
  <si>
    <t>Государственное бюджетное дошкольное образовательное учреждение детский сад № 106 комбинированного вида Невского района Санкт-Петербурга</t>
  </si>
  <si>
    <t>Государственное бюджетное дошкольное образовательное учреждение детский сад № 114 общеразвивающего вида с приоритетным осуществлением деятельности по физическому развитию детей Невского района Санкт-Петербурга</t>
  </si>
  <si>
    <t>Государственное бюджетное дошкольное образовательное учреждение детский сад № 130 общеразвивающего вида с приоритетным осуществлением деятельности по художественно-эстетическому развитию детей Невского района Санкт-Петербурга</t>
  </si>
  <si>
    <t>Государственное бюджетное дошкольное образовательное учреждение детский сад № 95 комбинированного вида Невского района Санкт-Петербурга</t>
  </si>
  <si>
    <t>Государственное бюджетное дошкольное образовательное учреждение детский сад № 55 Невского района Санкт-Петербурга</t>
  </si>
  <si>
    <t>Государственное бюджетное дошкольное образовательное учреждение детский сад №100 Невского района Санкт-Петербурга</t>
  </si>
  <si>
    <t>Государственное бюджетное дошкольное образовательное учреждение детский сад № 47 общеразвивающего вида с приоритетным осуществлением деятельности по познавательно-речевому развитию детей Невского района Санкт-Петербурга</t>
  </si>
  <si>
    <t>Государственное бюджетное дошкольное образовательное учреждение детский сад № 39 Невского района Санкт-Петербурга</t>
  </si>
  <si>
    <t>Государственное бюджетное дошкольное образовательное учреждение детский сад № 38 компенсирующего вида Невского района Санкт-Петербурга</t>
  </si>
  <si>
    <t>Государственное бюджетное дошкольное образовательное учреждение детский сад № 6 Невского района Санкт-Петербурга</t>
  </si>
  <si>
    <t>Государственное бюджетное общеобразовательное учреждение гимназия №513 Невского района Санкт-Петербурга</t>
  </si>
  <si>
    <t>Государственное бюджетное общеобразовательное учреждение средняя общеобразовательная школа №39 Невского района Санкт-Петербурга</t>
  </si>
  <si>
    <t>Государственное бюджетное общеобразовательное учреждение средняя общеобразовательная школа № 345 Невского района Санкт-Петербурга</t>
  </si>
  <si>
    <t>Государственное бюджетное общеобразовательное учреждение средняя общеобразовательная школа № 20 Невского района Санкт-Петербурга</t>
  </si>
  <si>
    <t>Государственное бюджетное общеобразовательное учреждение школа № 627 Невского района Санкт-Петербурга</t>
  </si>
  <si>
    <t>Государственное бюджетное общеобразовательное учреждение школа-интернат № 31 Невского района Санкт-Петербурга</t>
  </si>
  <si>
    <t>Государственное бюджетное общеобразовательное учреждение школа-интернат № 22 Невского района Санкт-Петербурга</t>
  </si>
  <si>
    <t>Государственное бюджетное учреждение дополнительного образования "Детский творческий центр "Театральная Семья" Невского района Санкт-Петербурга</t>
  </si>
  <si>
    <t>Государственное бюджетное учреждение дополнительного образования "Правобережный дом детского творчества" Невского района Санкт-Петербурга</t>
  </si>
  <si>
    <t>Государственное бюджетное учреждение дополнительного образования "Дом детского творчества "Левобережный" Невского района Санкт-Петербурга</t>
  </si>
  <si>
    <t>Государственное бюджетное учреждение дополнительного образования Центр детского (юношеского) технического творчества "Старт+" Невского района Санкт-Петербурга</t>
  </si>
  <si>
    <t>Санкт-Петербургское государственное бюджетное учреждение здравоохранения "Стоматологическая поликлиника № 31 Невского района"</t>
  </si>
  <si>
    <t>Санкт-Петербургское государственное бюджетное учреждение здравоохранения "Городская поликлиника № 87"</t>
  </si>
  <si>
    <t>Итого по санаторию</t>
  </si>
  <si>
    <t>Запорожская ул., 25/1</t>
  </si>
  <si>
    <t>Дальневосточный пр. 8/1</t>
  </si>
  <si>
    <t>Ивановская ул.10</t>
  </si>
  <si>
    <t>Дальневосточный пр., 8/1</t>
  </si>
  <si>
    <t>Ивановская ул. 10</t>
  </si>
  <si>
    <t>Дальневосточный про.8/1</t>
  </si>
  <si>
    <t>Новоселов 5</t>
  </si>
  <si>
    <t>Ворошилова, д. 5 корп. 3</t>
  </si>
  <si>
    <t>Дыбенко, д. 13</t>
  </si>
  <si>
    <t>Дыбенко, д. 25 корп. 5</t>
  </si>
  <si>
    <t>Государственное бюджетное дошкольное образовательное учреждение детский сад №23 компенсирующего вида Невского района Санкт-Петербурга</t>
  </si>
  <si>
    <t>Российский пр., д.19</t>
  </si>
  <si>
    <t>пр.Обуховской Обороны, д. 110</t>
  </si>
  <si>
    <t>Союзный пр., д.3, корп.2</t>
  </si>
  <si>
    <t>ул.Кржижановского, д.2</t>
  </si>
  <si>
    <t>ГДОУ детский сад №80 компенсирующего вида Невского района Санкт-Петербурга</t>
  </si>
  <si>
    <t>ГДОУ детский сад № 111 присмотра и оздоровления Невского района Санкт - Петербурга</t>
  </si>
  <si>
    <t>ГДОУ детский сад №117 Невского района Санкт-Петербурга</t>
  </si>
  <si>
    <t>СПБ ГУ "Центр физической культуры, спорта и здоровья"</t>
  </si>
  <si>
    <t>Железнодорожный пр. 32</t>
  </si>
  <si>
    <t>Итого по ФОК</t>
  </si>
  <si>
    <t>СПб ГБУ "Невская ЦБС"</t>
  </si>
  <si>
    <t>Фарфоровская ,26</t>
  </si>
  <si>
    <t>Об.Обороны, 143</t>
  </si>
  <si>
    <t>Шотмана 7/1</t>
  </si>
  <si>
    <t>Октябрьская наб.64/1</t>
  </si>
  <si>
    <t>Искровский пр., 6/4</t>
  </si>
  <si>
    <t>Ивановская ул., 14</t>
  </si>
  <si>
    <t>Красных зорь, 1</t>
  </si>
  <si>
    <t>Обуховской обороны, 143</t>
  </si>
  <si>
    <t>Седова,21</t>
  </si>
  <si>
    <t>Крупской,37</t>
  </si>
  <si>
    <t>Большевиков, 2</t>
  </si>
  <si>
    <t>Октябрьская 100/1</t>
  </si>
  <si>
    <t>М.И.Тосина</t>
  </si>
  <si>
    <t>Государственное бюджетное общеобразовательное учреждение средняя общеобразовательная школа № 570 Невского района Санкт-Петербурга</t>
  </si>
  <si>
    <t>СПб ГБУ ДО детей СДЮСШОР № 2 Невского района Санкт-Петербурга</t>
  </si>
  <si>
    <t>ГБУ СШОР по легкой атлетике № 1 Невского района Санкт-Петербурга</t>
  </si>
  <si>
    <t>СПБ ГБОУ СДЮСШОР  № 2 Невского района Санкт-Петербурга</t>
  </si>
  <si>
    <t>ливневая канализация</t>
  </si>
  <si>
    <t>Дальневосточный пр., д. 8, корп. 1</t>
  </si>
  <si>
    <t>Дальневосточный 8/1</t>
  </si>
  <si>
    <t xml:space="preserve">пр.Большевиков  д.6 к2 </t>
  </si>
  <si>
    <t>Библиотека №7</t>
  </si>
  <si>
    <t>Библиотека №9</t>
  </si>
  <si>
    <t>Ул.Дм.Устинова д.3</t>
  </si>
  <si>
    <t>пр.Большевиков д.8</t>
  </si>
  <si>
    <t>Октябрьская  наб.,д.70</t>
  </si>
  <si>
    <t>ул.Фарфоровская д.26</t>
  </si>
  <si>
    <t>Дальневосточный пр.6</t>
  </si>
  <si>
    <t>ул. Крупской, 37</t>
  </si>
  <si>
    <t xml:space="preserve"> б-р Красных Зорь, 1</t>
  </si>
  <si>
    <t>ул. Седова, 21</t>
  </si>
  <si>
    <t>Ивановская,14</t>
  </si>
  <si>
    <t>Фарфоровская, 26</t>
  </si>
  <si>
    <t>Бабушкина, 135</t>
  </si>
  <si>
    <t>Бабушкина, 64</t>
  </si>
  <si>
    <t>Большевиков, 8</t>
  </si>
  <si>
    <t xml:space="preserve"> ул. Шотмана, 7</t>
  </si>
  <si>
    <t>Искровский, 6</t>
  </si>
  <si>
    <t>Дальневосточный ,6</t>
  </si>
  <si>
    <t>Дальневосточный пр., д.6/1</t>
  </si>
  <si>
    <t>26869123, 26869502</t>
  </si>
  <si>
    <t>ПМК "Атлант"</t>
  </si>
  <si>
    <t>ПМК "Горизонт"</t>
  </si>
  <si>
    <t>ПМК "Дружба"</t>
  </si>
  <si>
    <t>ПМК "Зоркий"</t>
  </si>
  <si>
    <t>ПМК "Искатели"</t>
  </si>
  <si>
    <t>ПМК "Каравелла"</t>
  </si>
  <si>
    <t>ПМК "Космос"</t>
  </si>
  <si>
    <t>ПМК "Красные Зори"</t>
  </si>
  <si>
    <t>ПМК "Кругозор"</t>
  </si>
  <si>
    <t>ПМК "Ленинградец"</t>
  </si>
  <si>
    <t>ПМК "Лидер"</t>
  </si>
  <si>
    <t>ПМК "Луч"</t>
  </si>
  <si>
    <t>ПМК "Мечта"</t>
  </si>
  <si>
    <t>ПМК "Молодежный центр"</t>
  </si>
  <si>
    <t>ПМК "Нева"</t>
  </si>
  <si>
    <t>ПМК "Невские орлята"</t>
  </si>
  <si>
    <t>ПМК "Огонёк"</t>
  </si>
  <si>
    <t>ПМК "Олимпиец"</t>
  </si>
  <si>
    <t>ПМК "Оптимист"</t>
  </si>
  <si>
    <t>ПМК "Параллель"</t>
  </si>
  <si>
    <t>ПМК "Перспектива"</t>
  </si>
  <si>
    <t>ПМК "Полярник"</t>
  </si>
  <si>
    <t>ПМК "Прожектор"</t>
  </si>
  <si>
    <t>ПМК "Ракета"</t>
  </si>
  <si>
    <t>ПМК "Спутник"</t>
  </si>
  <si>
    <t>ПМК "Товарищ"</t>
  </si>
  <si>
    <t>ПМК "Факел"</t>
  </si>
  <si>
    <t>ПМК "Чайка"</t>
  </si>
  <si>
    <t>ПМК "Юность"</t>
  </si>
  <si>
    <t>пр. Дальневосточный, д.8</t>
  </si>
  <si>
    <t>ул. Еремеева, д.1</t>
  </si>
  <si>
    <t>ПМК "Огонек"</t>
  </si>
  <si>
    <t>пр.Обуховской обороны, д.243</t>
  </si>
  <si>
    <t>ПМК "Красные зори"</t>
  </si>
  <si>
    <t>пр. Дальневосточный д. 8 корп.1</t>
  </si>
  <si>
    <t xml:space="preserve">ИТОГО </t>
  </si>
  <si>
    <t>Октябрьская наб. 76</t>
  </si>
  <si>
    <t>Запорожская ул. 25</t>
  </si>
  <si>
    <t>Государственное бюджетное дошкольное образовательное учреждение детский сад № 130 общеразвивающего вида с приоритетным осуществлением деятельности по художественно-эстетическому развитию детей Невского района Санкт-Петербург</t>
  </si>
  <si>
    <t>Государственное бюджетное дошкольное образовательное учреждение детский сад № 111 Невского района Санкт-Петербурга</t>
  </si>
  <si>
    <t>Государственное бюджетное дошкольное образовательное учреждение детский сад № 36 Невского района Санкт-Петербурга</t>
  </si>
  <si>
    <t>Государственное бюджетное дошкольное образовательное учреждение детский сад № 101 общеразвивающего вида с приоритетным осуществлением деятельности по художественно-эстетическому развитию детей Невского района Санкт-Петербург</t>
  </si>
  <si>
    <t>Государственное бюджетное общеобразовательное учреждение школа-интернат №18 Невского района Санкт-Петербурга</t>
  </si>
  <si>
    <t>Государственное бюджетное учреждение спортивная школа олимпийского резерва №2 Невского района Санкт-Петербурга</t>
  </si>
  <si>
    <t>Государственное бюджетное учреждение спортивная школа олимпийского резерва по легкой атлетике №1 Невского района Санкт-Петербурга</t>
  </si>
  <si>
    <t xml:space="preserve">Потребность в поставке коммунальных услуг в 2019году для предприятий и организаций   Невского района, финансируемых из бюджета Санкт-Петербурга </t>
  </si>
  <si>
    <t>Государственное бюджетное  дошкольное образовательное учреждение детский сад №41 Невского района Санкт-Петербурга</t>
  </si>
  <si>
    <t>Государственное бюджетное дошкольное образовательное учреждение детский сад  № 23 комбинированного вида  Невского  района Санкт-Петербурга</t>
  </si>
  <si>
    <t>Заместитель главы администрации</t>
  </si>
  <si>
    <t>Государственное бюджетное общеобразовательное учреждение школа № 691 Невского района Санкт-Петербурга</t>
  </si>
  <si>
    <t>Государственное бюджетное общеобразовательное учреждение школа № 574 Невского района Санкт-Петербурга</t>
  </si>
  <si>
    <t>Государственное бюджетное общеобразовательное учреждение школа № 334Невского района Санкт-Петербурга</t>
  </si>
  <si>
    <t>Союзный пр., д. 5/2</t>
  </si>
  <si>
    <t>Бабушкина ул., д.30</t>
  </si>
  <si>
    <t>Санкт-Петербургское государственное бюджетное учреждение здравоохранения "Городская поликлиника №100 Невского района Санкт-Петербурга" (гериатрическое отделение)</t>
  </si>
  <si>
    <t>Фактическое потребление  за 2019год (Гкал)</t>
  </si>
  <si>
    <t>Фактическое потребление  за 2019год (м3)</t>
  </si>
  <si>
    <t>Потребность в поставке коммунальных услуг в 2019 году для предприятий и организаций Невского района. финансируемых из бюджета Санкт-Петербурга</t>
  </si>
  <si>
    <t>ВСЕГО Фактическое потребление за 2018 год</t>
  </si>
  <si>
    <t>Бабушкина, д.64</t>
  </si>
  <si>
    <t>Бабушкина, д.134</t>
  </si>
  <si>
    <t>Устинова, 3</t>
  </si>
  <si>
    <t>Октябрьская,70</t>
  </si>
  <si>
    <t>пр. Пятилеток, д. 9, корп. 1</t>
  </si>
  <si>
    <t>Дальневосточный пр.8/1</t>
  </si>
  <si>
    <t>Ивановская ул д 10</t>
  </si>
  <si>
    <t>Полярников, 5</t>
  </si>
  <si>
    <t>CПб ГБУЗ "Детская городская поликлиника №45 Невского района"</t>
  </si>
  <si>
    <t>СПб ГБУЗ "ПНД № 9 Невского района"</t>
  </si>
  <si>
    <t>ПМК "Юбилейный"</t>
  </si>
  <si>
    <t>ПМК "Патриот"</t>
  </si>
  <si>
    <t>ГБДОУ детский сад № 23 комбинированного вида Невского  района  Санкт-Петербурга</t>
  </si>
  <si>
    <t>ГБДОУ детский сад № 15 Невского района Санкт-Петербурга</t>
  </si>
  <si>
    <t>ГБДОУ детский сад № 33 комбинированного вида Невского района Санкт-Петербурга</t>
  </si>
  <si>
    <t>ГБДОУ детский сад № 55 Невского района Санкт-Петербурга</t>
  </si>
  <si>
    <t>ГБДОУ детский сад № 4 Невского района Санкт-Петербурга</t>
  </si>
  <si>
    <t>ГБОУ школа № 20 Невского района Санкт-Петербурга</t>
  </si>
  <si>
    <t>ГБОУ СОШ № 13 с углубленным изучением английского языка Невского района Санкт-Петербурга</t>
  </si>
  <si>
    <t>ГБОУ школа № 332 Невского района Санкт-Петербурга</t>
  </si>
  <si>
    <t>ГБОУ средняя школа № 527 Невского района Санкт-Петербурга</t>
  </si>
  <si>
    <t>ИМЦ</t>
  </si>
  <si>
    <t>ДНД</t>
  </si>
  <si>
    <t xml:space="preserve">Потребность в поставке коммунальных услуг в 2020 году для предприятий и организаций   Невского района, финансируемых из бюджета Санкт-Петербурга </t>
  </si>
  <si>
    <t>Фактическое потребление  за 2019год (тыс.кВтч)</t>
  </si>
  <si>
    <t>Фактическое потребление  за 2019год (кВтч)</t>
  </si>
  <si>
    <t>гараж</t>
  </si>
  <si>
    <t>пр. Обуховской обороны , 133</t>
  </si>
  <si>
    <t>ГБДОУ детский сад № 10 Невского района Санкт-Петербурга</t>
  </si>
  <si>
    <t>ГБДОУ детский сад № 22 Невского района Санкт-Петербурга</t>
  </si>
  <si>
    <t>ГБОУ школа № 345 Невского района Санкт-Петербурга</t>
  </si>
  <si>
    <t xml:space="preserve">Потребность в поставке коммунальных услуг в 2020году для предприятий и организаций   Невского района, финансируемых из бюджета Санкт-Петербурга </t>
  </si>
  <si>
    <t>Фактическое потребление  за 2019год (тысм3)</t>
  </si>
  <si>
    <t>ВСЕГО Фактическое потребление за 2019год</t>
  </si>
  <si>
    <t>Потребность в поставке коммунальных услуг в 2020 году для предприятий и организаций Невского района. финансируемых из бюджета Санкт-Петербурга</t>
  </si>
  <si>
    <t>ул.Антоново-Овсеенко д.11 к.1</t>
  </si>
  <si>
    <t>Рыбацкий пр.51-2</t>
  </si>
  <si>
    <t>Октябрьская наб. 122-6-А</t>
  </si>
  <si>
    <t>Подвойского ул. 48-3</t>
  </si>
  <si>
    <t>Дальневосточный пр. 34-2-А</t>
  </si>
  <si>
    <t>Ольминского ул. 29</t>
  </si>
  <si>
    <t>Бульвар Красных Зорь 22-А,  Седова ул. 74-А,  Седова ул. 71-А</t>
  </si>
  <si>
    <t>Большевиков ул. 65-5</t>
  </si>
  <si>
    <t>Антонова-Овсеенко ул. 15-2,       Искровский пр. 6-7-А</t>
  </si>
  <si>
    <t>Пятилеток ул. 14-3</t>
  </si>
  <si>
    <t>Караваевская ул. 2-2-А</t>
  </si>
  <si>
    <t>Крыленко ул. 9-3</t>
  </si>
  <si>
    <t>Джона Рида ул. 1-2</t>
  </si>
  <si>
    <t>Ивановская ул. 22-А</t>
  </si>
  <si>
    <t>Солидарности пр. 8-2-А,      Российский пр. 19-А</t>
  </si>
  <si>
    <t>Седова ул. 81</t>
  </si>
  <si>
    <t>Крыленко ул. 21-3-А</t>
  </si>
  <si>
    <t>Караваевская ул. 10-3</t>
  </si>
  <si>
    <t>Кржижановского ул. 5-3</t>
  </si>
  <si>
    <t>Солидарности пр. 25-2</t>
  </si>
  <si>
    <t>Антонова-Овсеенко ул. 5-3,      Кржижановского ул. 2-А</t>
  </si>
  <si>
    <t>Седова ул. 152-В</t>
  </si>
  <si>
    <t>Елизарова пр. 21-2-А, Общественный пер. 5, стр.1,    пом.36-Н,1Н-8Н,13-Н,19-Н</t>
  </si>
  <si>
    <t>Антонова-Овсеенко ул. 5-4</t>
  </si>
  <si>
    <t>Российский пр. 3-2</t>
  </si>
  <si>
    <t>2-й Рабфаковский пер. 9-2-И</t>
  </si>
  <si>
    <t>Шлиссельбургский пр. 8-3-А</t>
  </si>
  <si>
    <t>Солидарности пр. 7-2</t>
  </si>
  <si>
    <t>Шлиссельбургский пр. 39-2-А</t>
  </si>
  <si>
    <t>Искровский пр. 23-2,  Большевиков пр. 25-2,  Е.Огнева ул. 12-2</t>
  </si>
  <si>
    <t>Тельмана ул. 43-2</t>
  </si>
  <si>
    <t>Шлиссельбургский пр. 23-2</t>
  </si>
  <si>
    <t>Крыленко ул. 45-2-А</t>
  </si>
  <si>
    <t>Искровский пр. 17-2-А</t>
  </si>
  <si>
    <t>Седова ул. 138-А</t>
  </si>
  <si>
    <t>Бабушкина ул. 29-3-А</t>
  </si>
  <si>
    <t>Подвойского ул. 14-3</t>
  </si>
  <si>
    <t>Дыбенко ул. 20-2-А</t>
  </si>
  <si>
    <t>Дальневосточный пр. 68-3-Ч</t>
  </si>
  <si>
    <t>Подвойского ул. 14-2-А</t>
  </si>
  <si>
    <t>Крыленко ул. 15-3</t>
  </si>
  <si>
    <t>Шелгунова ул. 21</t>
  </si>
  <si>
    <t>Шелгунова ул. 18-С</t>
  </si>
  <si>
    <t>Бабушкина ул. 133-2</t>
  </si>
  <si>
    <t xml:space="preserve">Новоселов ул. 53-С,                 Народная ул. 38-Т </t>
  </si>
  <si>
    <t>Подвойского ул. 28-2-А</t>
  </si>
  <si>
    <t>Государственное бюджетное дошкольное образовательное учреждение детский сад №135(44) Невского района Санкт-Петербурга</t>
  </si>
  <si>
    <t xml:space="preserve">      Ивановская ул. 23</t>
  </si>
  <si>
    <t xml:space="preserve">Ивановская ул. 27-А,         </t>
  </si>
  <si>
    <t>Коллонтай ул. 11-2</t>
  </si>
  <si>
    <t>Седова ул. 108-А</t>
  </si>
  <si>
    <t>Цимбалина ул. 50</t>
  </si>
  <si>
    <t>Латышских Стрелков ул. 11-3-А</t>
  </si>
  <si>
    <t>Братьев Грибакиных ул. 2-3-К,   Обуховской Обороны пр. 110-1-А</t>
  </si>
  <si>
    <t>Большевиков пр. 31-2</t>
  </si>
  <si>
    <t>Коллонтай ул. 47-3</t>
  </si>
  <si>
    <t>Чернова ул. 11</t>
  </si>
  <si>
    <t>Подвойского ул. 29-2</t>
  </si>
  <si>
    <t>Седова ул. 46-2-А,  Ткачей ул. 26-А,  Обуховской Обороны пр. 32</t>
  </si>
  <si>
    <t>Дыбенко ул. 24-3</t>
  </si>
  <si>
    <t>Большевиков пр. 37-2</t>
  </si>
  <si>
    <t>Новоселов ул. 55</t>
  </si>
  <si>
    <t>Коллонтай ул. 21-5-А</t>
  </si>
  <si>
    <t>Солидарности пр, 12-2</t>
  </si>
  <si>
    <t>Белышева ул. 8-2</t>
  </si>
  <si>
    <t>Шелгунова ул. 20-Р</t>
  </si>
  <si>
    <t>Рыбацкий пр. 43-2</t>
  </si>
  <si>
    <t>Октябрьская наб. 88-5</t>
  </si>
  <si>
    <t>Латышских Стрелков ул. 7-2</t>
  </si>
  <si>
    <t>Товарищеский пр. 16-2</t>
  </si>
  <si>
    <t>г.Сестрорецк, Тарховский пр. 22-А,Б,Д,Ж</t>
  </si>
  <si>
    <t>Новоселов ул. 25</t>
  </si>
  <si>
    <t>Большевиков пр. 61-4,        Народная ул. 85</t>
  </si>
  <si>
    <t>Народная ул. 7,                 Большевиков пр. 63-5-А</t>
  </si>
  <si>
    <t>Елизарова пр. 16</t>
  </si>
  <si>
    <t>Седова ул. 78-А,                                 Седова ул. 70-2-А</t>
  </si>
  <si>
    <t>2-й Рабфаковский пер. 12,                     Бабушкина ул. 113-4-Л</t>
  </si>
  <si>
    <t>Антонова-Авсеенко ул. 25-2-А</t>
  </si>
  <si>
    <t>Ново-Александровская ул. 32</t>
  </si>
  <si>
    <t>Шелгунова ул. 18-С,        Александровской Фермы пр. 8-2</t>
  </si>
  <si>
    <t>Шлиссельбургский пр. 31-2-А</t>
  </si>
  <si>
    <t>Подвойского ул. 48-4-А</t>
  </si>
  <si>
    <t>Чернова ул. 19</t>
  </si>
  <si>
    <t>Дыбенко ул. 40-2</t>
  </si>
  <si>
    <t>Караваевская ул. 40-2</t>
  </si>
  <si>
    <t>Товарищеский пр. 2-3</t>
  </si>
  <si>
    <t>Подвойского ул. 20-2-А</t>
  </si>
  <si>
    <t>Ворошилова ул. 3-3,                Пятилеток пр. 17-5-Б</t>
  </si>
  <si>
    <t>Бабушкина ул. 42-3-А</t>
  </si>
  <si>
    <t>Товарищеский пр. 6-2,  Коллонтай ул. 27-2,  Коллонтай ул. 33-2</t>
  </si>
  <si>
    <t>Большевиков пр. 65-5</t>
  </si>
  <si>
    <t>Караваевская ул. 25-2</t>
  </si>
  <si>
    <t>Шотмана ул. 6-2</t>
  </si>
  <si>
    <t>2-й Рабфаковский пер. 10-2</t>
  </si>
  <si>
    <t>Чудновского ул. 4-2</t>
  </si>
  <si>
    <t>Народная ул. 2-2</t>
  </si>
  <si>
    <t>Седова ул. 96-А</t>
  </si>
  <si>
    <t>Крыленко ул. 7-3</t>
  </si>
  <si>
    <t>Коллонтай ул. 4-2,                       Союзный пр. 3-2-А</t>
  </si>
  <si>
    <t>Рыбацкий пр. 7-2-А</t>
  </si>
  <si>
    <t>Государственное бюджетное дошкольное образовательное учреждение детский сад № 77 Невского района Санкт-Петербурга</t>
  </si>
  <si>
    <t>Дальневосточный пр. 25-2</t>
  </si>
  <si>
    <t>Русановская ул., д.16/2</t>
  </si>
  <si>
    <t>Государственное бюджетное дошкольное образовательное учреждение  детский сад № 10  Невского района Санкт-Петербурга</t>
  </si>
  <si>
    <t>Государственное бюджетное дошкольное образовательное учреждение детский сад № 92 Невского района Санкт-Петербурга</t>
  </si>
  <si>
    <t>Общественный пер., д.5</t>
  </si>
  <si>
    <t>Рыбацкий пр. 51-2</t>
  </si>
  <si>
    <t>Большевиков пр. 61-4, Народная ул. 85</t>
  </si>
  <si>
    <t>Новоселов ул. 53-С</t>
  </si>
  <si>
    <t>Дальневосточный пр. 66-2</t>
  </si>
  <si>
    <t xml:space="preserve">  Народная ул. 38-Т</t>
  </si>
  <si>
    <t>Большевиков пр. 6-5-А</t>
  </si>
  <si>
    <t>Фактическое потребление  за 2019од (м3)</t>
  </si>
  <si>
    <t>Антонова-Овсеенко ул. 5-3</t>
  </si>
  <si>
    <t>Седова ул. 78-А</t>
  </si>
  <si>
    <t>Солидарности пр. 12-2</t>
  </si>
  <si>
    <t>Кржижановского ул. 2-А</t>
  </si>
  <si>
    <t>Искровский пр. 23-2</t>
  </si>
  <si>
    <t>Ивановская ул. 27-А</t>
  </si>
  <si>
    <t>Седова ул. 46-2-А</t>
  </si>
  <si>
    <t>Солидарности пр. 8-2-А</t>
  </si>
  <si>
    <t>Ворошилова ул. 3-3</t>
  </si>
  <si>
    <t>Пятилеток пр. 17-5-Б</t>
  </si>
  <si>
    <t>Джона Рида ул.47-3</t>
  </si>
  <si>
    <t>Товарищеский пр, 6-2,   Коллонтай ул. 27-2,  Коллонтай ул. 33-2</t>
  </si>
  <si>
    <t>Братьев Грибакиных ул. 2-3-К</t>
  </si>
  <si>
    <t>Российский пр. 19-А</t>
  </si>
  <si>
    <t>Чудновского ул. 14-3</t>
  </si>
  <si>
    <t>Елизарова ул. 21-2-А</t>
  </si>
  <si>
    <t>Дыбенко ул. 36-2-А</t>
  </si>
  <si>
    <t>Елизарова ул. 16</t>
  </si>
  <si>
    <t>Бабушкина ул. 94-А</t>
  </si>
  <si>
    <t>Коллонтай ул. 4-2</t>
  </si>
  <si>
    <t>2-й Рабфаковский пер. 12</t>
  </si>
  <si>
    <t>Антонова-Овсеенко ул. 15-2</t>
  </si>
  <si>
    <t>Антонова-Овсеенко ул. 25-2-А</t>
  </si>
  <si>
    <t>Ивановская ул. 27-А,  Ивановская ул. 23</t>
  </si>
  <si>
    <t>Седова ул. 70-2-А</t>
  </si>
  <si>
    <t>Ново-Александровская ул. 28-А</t>
  </si>
  <si>
    <t>Бульвар Красных Зорь 22-А, Седова ул. 74-А, Седова ул. 71-А</t>
  </si>
  <si>
    <t>Ольминского ул. 30,  Елизарова ул. 22</t>
  </si>
  <si>
    <t>Обуховской Обороны пр. 110-1-А</t>
  </si>
  <si>
    <t>Ткачей ул. 26-А</t>
  </si>
  <si>
    <t>Бабушкина ул. 113-4-Л</t>
  </si>
  <si>
    <t>Обуховской Обороны пр. 31</t>
  </si>
  <si>
    <t>Дет.сад 77 (ЛСР-СЗ)</t>
  </si>
  <si>
    <t>Дет.сад 10 (ТеплоЭнерго)</t>
  </si>
  <si>
    <t xml:space="preserve">  Дет.сад    92 (РОСС)</t>
  </si>
  <si>
    <t xml:space="preserve">  Дет.сад    92 (БалтИнвест)</t>
  </si>
  <si>
    <t>Обуховской Обороны пр. 110-12-А</t>
  </si>
  <si>
    <t>Обуховский Обороны пр. 31</t>
  </si>
  <si>
    <t>Бульвар Красных Зорь 22-А</t>
  </si>
  <si>
    <t>Седова ул. 74-А</t>
  </si>
  <si>
    <t>Седова ул. 71-А</t>
  </si>
  <si>
    <t>Шлиссельбургский пр. 42-4</t>
  </si>
  <si>
    <t>Ольминского ул. 30</t>
  </si>
  <si>
    <t>Елизарова ул. 22</t>
  </si>
  <si>
    <t>Латышских Стрелков ул.7-2</t>
  </si>
  <si>
    <t>Искровский пр. 6-7-А</t>
  </si>
  <si>
    <t>Елизарова пр. 21-2-А</t>
  </si>
  <si>
    <t>Александровской Фермы пр. 8-2-1</t>
  </si>
  <si>
    <t>Товарищеский пр. 6-2</t>
  </si>
  <si>
    <t>Народная ул. 38-Т</t>
  </si>
  <si>
    <t>Большевиков пр. 25-2</t>
  </si>
  <si>
    <t>Октябрьская наб,122-6-А</t>
  </si>
  <si>
    <t>Большевиеов пр. 61-4</t>
  </si>
  <si>
    <t>Народная ул. 85</t>
  </si>
  <si>
    <t>Подвойского ул. 2-3</t>
  </si>
  <si>
    <t>Шлисскльбургский пр,31-2-А</t>
  </si>
  <si>
    <t>Караваевская ул.10-3</t>
  </si>
  <si>
    <t>Народная ул. 7</t>
  </si>
  <si>
    <t>Большевиков пр. 63-5-А</t>
  </si>
  <si>
    <t>Шлиссельбургский пр.8-3-А</t>
  </si>
  <si>
    <t>Ивановская ул. 23</t>
  </si>
  <si>
    <t>Пятилеток ул. 17-5-Б</t>
  </si>
  <si>
    <t>Союзный пр. 3-2-А</t>
  </si>
  <si>
    <t>2-й Рабфаковский пер, 9-2-И</t>
  </si>
  <si>
    <t>2-й Рабфаковский пер, 10-2</t>
  </si>
  <si>
    <t xml:space="preserve">  Дет.сад  № 77</t>
  </si>
  <si>
    <t>Санкт-Петербургское государственное бюджетное учреждение "Центр физической культуры, спорта и здоровья Невского района Санкт-Петербурга"</t>
  </si>
  <si>
    <t>192148, ЖЕЛЕЗНОДОРОЖНЫЙ ПР., ДОМ 32, ЛИТЕРА А</t>
  </si>
  <si>
    <t>ЖЕЛЕЗНОДОРОЖНЫЙ ПР.</t>
  </si>
  <si>
    <t>УЛИЦА БАБУШКИНА (МУНИЦИПАЛЬНЫЙ ОКРУГ ИВАНОВСКИЙ), ДОМ 30, СТРОЕНИЕ 1</t>
  </si>
  <si>
    <t>Физкультурно-оздоровительный комплекс, общественный туалет, трансформаторная подстанция</t>
  </si>
  <si>
    <t>СТАДИОН</t>
  </si>
  <si>
    <t>Крытый спортивный комплекс без трибун для зрителей, котельная</t>
  </si>
  <si>
    <t>192029, ОБУХОВСКОЙ ОБОРОНЫ ПР., ДОМ 121А, ЛИТЕРА А</t>
  </si>
  <si>
    <t>192131, БАБУШКИНА УЛ., ДОМ 56, КОРПУС 2, ЛИТЕРА Д</t>
  </si>
  <si>
    <t>192171, ИВАНОВСКАЯ УЛ., ДОМ 11, ЛИТЕРА А</t>
  </si>
  <si>
    <t>193315, НОВОСЕЛОВ УЛ., ДОМ 59, ЛИТЕРА А</t>
  </si>
  <si>
    <t xml:space="preserve"> Октябрьская набережная, 64</t>
  </si>
  <si>
    <t>Октябрьская набережная, 100</t>
  </si>
  <si>
    <t>ул. Устинова, 3</t>
  </si>
  <si>
    <t>Октябрьская набережная, 70</t>
  </si>
  <si>
    <t>ул. Ново-Александровкая, д.23</t>
  </si>
  <si>
    <t xml:space="preserve">78130000020932 </t>
  </si>
  <si>
    <t>есть</t>
  </si>
  <si>
    <t>ул. Бабушкина, д. 117, корп. 2</t>
  </si>
  <si>
    <t xml:space="preserve"> Большевиков, д. 6, корп. 2</t>
  </si>
  <si>
    <t>3-й Рабфаковский пер., д. 4</t>
  </si>
  <si>
    <t>ул. Кибальчича, д. 8, корп. 2</t>
  </si>
  <si>
    <t>ЦСРИДИ чуд</t>
  </si>
  <si>
    <t>ЦСРИДИ зап</t>
  </si>
  <si>
    <t>Государственное бюджетное общеобразовательное учреждение школа № 569 Невского района Санкт-Петербурга</t>
  </si>
  <si>
    <t>Советский пр., д. 36, корп.3</t>
  </si>
  <si>
    <t>Антокольский пер., д. 4, корп. 2</t>
  </si>
  <si>
    <t>ул. Дмитрия Устинова, д.1</t>
  </si>
  <si>
    <t>9969 д/с</t>
  </si>
  <si>
    <t>9969-1-школа</t>
  </si>
  <si>
    <t>63639-ПНР-09</t>
  </si>
  <si>
    <t>Союзный пр. д. 5, корп. 2</t>
  </si>
  <si>
    <t>школа № 39 РОСС</t>
  </si>
  <si>
    <t>574  теплоэнерго</t>
  </si>
  <si>
    <r>
      <t xml:space="preserve">Государственное бюджетное общеобразовательное учреждение гимназия № </t>
    </r>
    <r>
      <rPr>
        <b/>
        <sz val="10"/>
        <color indexed="8"/>
        <rFont val="Times New Roman"/>
        <family val="1"/>
      </rPr>
      <t>343</t>
    </r>
    <r>
      <rPr>
        <sz val="10"/>
        <color indexed="8"/>
        <rFont val="Times New Roman"/>
        <family val="1"/>
      </rPr>
      <t xml:space="preserve"> Невского района Санкт-Петербурга</t>
    </r>
  </si>
  <si>
    <t>12-048642-б-во</t>
  </si>
  <si>
    <t>12-048618-б-вс</t>
  </si>
  <si>
    <t>12-047768-б-во</t>
  </si>
  <si>
    <t>12-047765-б-вс</t>
  </si>
  <si>
    <t>12-049740-б-во</t>
  </si>
  <si>
    <t>12-049726-б-вс</t>
  </si>
  <si>
    <t>во</t>
  </si>
  <si>
    <t>вс</t>
  </si>
  <si>
    <t>12-051980-б-во</t>
  </si>
  <si>
    <t>12-051979-б-вс</t>
  </si>
  <si>
    <t>12-048956-б-вс</t>
  </si>
  <si>
    <t>12-048939-б-вс д/с</t>
  </si>
  <si>
    <t>12-048970-б-во</t>
  </si>
  <si>
    <t>12-048948-б-во</t>
  </si>
  <si>
    <t>12-053989-б-во</t>
  </si>
  <si>
    <t>12-053975-б-вс</t>
  </si>
  <si>
    <t>12-051878-б-во</t>
  </si>
  <si>
    <t>12-051876-б-вс</t>
  </si>
  <si>
    <t>12-047958-б-во</t>
  </si>
  <si>
    <t>12-047955-б-вс</t>
  </si>
  <si>
    <t>12-048343-б-во</t>
  </si>
  <si>
    <t>12-048339-б-вс</t>
  </si>
  <si>
    <t>12-048581-б-во</t>
  </si>
  <si>
    <t>12-048576-б-вс</t>
  </si>
  <si>
    <t>12-051704-б-во</t>
  </si>
  <si>
    <t>12-051705-б-вс</t>
  </si>
  <si>
    <t>12-047435-б-во</t>
  </si>
  <si>
    <t>12-047424-б-вс</t>
  </si>
  <si>
    <t>12-048351-б-во</t>
  </si>
  <si>
    <t>12-048346-б-вс</t>
  </si>
  <si>
    <t>12-049672-б-во</t>
  </si>
  <si>
    <t>12-049647-б-вс</t>
  </si>
  <si>
    <t>12-047914-б-во</t>
  </si>
  <si>
    <t>12-047908-б-вс</t>
  </si>
  <si>
    <t>12-052754-б-во</t>
  </si>
  <si>
    <t>12-052755-б-вс</t>
  </si>
  <si>
    <t>12-049527-б-во</t>
  </si>
  <si>
    <t>12-049525-б-вс</t>
  </si>
  <si>
    <t>12-057489-б-во</t>
  </si>
  <si>
    <t>12-057490-б-вс</t>
  </si>
  <si>
    <t>12-047827-б-во</t>
  </si>
  <si>
    <t>12-047798-б-вс</t>
  </si>
  <si>
    <t>12-047596-б-во</t>
  </si>
  <si>
    <t>12-047586-б-вс</t>
  </si>
  <si>
    <t>12-051856-б-во</t>
  </si>
  <si>
    <t>12-051857-б-вс</t>
  </si>
  <si>
    <t>12-047277-б-во</t>
  </si>
  <si>
    <t>12-047273-б-вс</t>
  </si>
  <si>
    <t>12-048247-б-во</t>
  </si>
  <si>
    <t>12-048239-б-вс</t>
  </si>
  <si>
    <t>12-051706-б-вс</t>
  </si>
  <si>
    <t>12-051707-б-во</t>
  </si>
  <si>
    <t>12-051708-б-вс</t>
  </si>
  <si>
    <t>Государственное бюджетное общеобразовательное учреждение средняя общеобразовательная школа № 572 Невского района Санкт-Петербурга</t>
  </si>
  <si>
    <t>12-048229-б-во</t>
  </si>
  <si>
    <t>12-048221-б-вс</t>
  </si>
  <si>
    <t>12-051710-б-во</t>
  </si>
  <si>
    <t>12-051709-б-вс</t>
  </si>
  <si>
    <t>12-051810-б-во</t>
  </si>
  <si>
    <t>12-051809-б-вс</t>
  </si>
  <si>
    <t>12-04/8618-б-вс</t>
  </si>
  <si>
    <t>12-048748-б-во</t>
  </si>
  <si>
    <t>12- 048733-б-вс</t>
  </si>
  <si>
    <t>12-048809-б-во</t>
  </si>
  <si>
    <t>12-048803-б-вс</t>
  </si>
  <si>
    <t>12-0474799-б-во</t>
  </si>
  <si>
    <t>12-047497-б-вс</t>
  </si>
  <si>
    <t>12-048107-б-во</t>
  </si>
  <si>
    <t>12-048094-б-вс</t>
  </si>
  <si>
    <t>12-048009-б-во</t>
  </si>
  <si>
    <t>12-048005-б-вс</t>
  </si>
  <si>
    <t>12-048125-б-во</t>
  </si>
  <si>
    <t>12-048124-б-вс</t>
  </si>
  <si>
    <t>12-049323-б-во</t>
  </si>
  <si>
    <t>12-049224-б-вс</t>
  </si>
  <si>
    <t>Государственное бюджетное общеобразовательное учреждение средняя общеобразовательная школа №327 Невского района Санкт-Петербурга</t>
  </si>
  <si>
    <t>12-048486-б-во</t>
  </si>
  <si>
    <t>12-048483-б-вс</t>
  </si>
  <si>
    <t>Государственное бюджетное общеобразовательное учреждение средняя общеобразовательная школа №328 Невского района Санкт-Петербурга</t>
  </si>
  <si>
    <t>12-048733-б-вс</t>
  </si>
  <si>
    <t>12-052688-б-во</t>
  </si>
  <si>
    <t>12-052634-б-во</t>
  </si>
  <si>
    <t>12-052656-б-вс</t>
  </si>
  <si>
    <t>12-052614-б-вс</t>
  </si>
  <si>
    <t>12-047395-б-во</t>
  </si>
  <si>
    <t>12-047390-б-вс</t>
  </si>
  <si>
    <t>12-048025-б-во</t>
  </si>
  <si>
    <t>12-048019-б-вс</t>
  </si>
  <si>
    <t>12-048671-б-во</t>
  </si>
  <si>
    <t>12-048669-б-вс</t>
  </si>
  <si>
    <t>Государственное бюджетное общеобразовательное учреждение школа № 690Невского района Санкт-Петербурга</t>
  </si>
  <si>
    <t>12-092329-б-во</t>
  </si>
  <si>
    <t>12-092292-б-вс</t>
  </si>
  <si>
    <t>12-047304-б-во</t>
  </si>
  <si>
    <t>12-047298-б-вс</t>
  </si>
  <si>
    <t>12-047764-б-во</t>
  </si>
  <si>
    <t>12-047756-б-вс</t>
  </si>
  <si>
    <t>12-054243-б-во</t>
  </si>
  <si>
    <t>12-054230-б-вс</t>
  </si>
  <si>
    <t>12-048895-б-во</t>
  </si>
  <si>
    <t>12-048870-б-вс</t>
  </si>
  <si>
    <t>12-052101-б-во</t>
  </si>
  <si>
    <t>12-052099-б-вс</t>
  </si>
  <si>
    <t>12-047350-б-во</t>
  </si>
  <si>
    <t>12-047342-б-вс</t>
  </si>
  <si>
    <t>12-047753-б-во</t>
  </si>
  <si>
    <t>12-047604-б-вс</t>
  </si>
  <si>
    <t>12-048522-б-во</t>
  </si>
  <si>
    <t>12-048511-б-вс</t>
  </si>
  <si>
    <t>12-080323-б-во</t>
  </si>
  <si>
    <t>12-08315-б-вс</t>
  </si>
  <si>
    <t>Школ № 39 Сигма</t>
  </si>
  <si>
    <t>школа 574  возмещение</t>
  </si>
  <si>
    <t>Ивановская, 12</t>
  </si>
  <si>
    <t>Ивановская, 18</t>
  </si>
  <si>
    <t>Обуховской Обороны, 95, к.1</t>
  </si>
  <si>
    <t>Октябрьская наб., 24, к.1</t>
  </si>
  <si>
    <t>Железнодорожный пр., 28</t>
  </si>
  <si>
    <t>Солидарности, 12</t>
  </si>
  <si>
    <t>Пр. Обуховской обороны, 123</t>
  </si>
  <si>
    <t>Пр. Елизарова, 3</t>
  </si>
  <si>
    <t>Искровский пр., 10</t>
  </si>
  <si>
    <t>Товарищеский пр., 10</t>
  </si>
  <si>
    <t>Товарищеский. 24</t>
  </si>
  <si>
    <t>Солидарности, 29</t>
  </si>
  <si>
    <t>Шлиссельбургский. 25, к. 1</t>
  </si>
  <si>
    <t>Народная, 17, 2</t>
  </si>
  <si>
    <t>Русановская, 17, 2</t>
  </si>
  <si>
    <t>Солидарности, 1</t>
  </si>
  <si>
    <t>Новоселов, 45</t>
  </si>
  <si>
    <t>Дальневосточный пр., 70</t>
  </si>
  <si>
    <t>Искровский пр., 33</t>
  </si>
  <si>
    <t>Русановская, 17, 3</t>
  </si>
  <si>
    <t>Дальневосточный пр.,58</t>
  </si>
  <si>
    <t>Искровский пр., 8</t>
  </si>
  <si>
    <t>Искровский пр., 6</t>
  </si>
  <si>
    <t>Седова, 95, к.2</t>
  </si>
  <si>
    <t>Седова, 95, к.3</t>
  </si>
  <si>
    <t>Матюшенко. 14</t>
  </si>
  <si>
    <t>Бульвар Красных Зорь, 1</t>
  </si>
  <si>
    <t>Дыбенко,, 21, к.2</t>
  </si>
  <si>
    <t>Караваевская. 30</t>
  </si>
  <si>
    <t>Санкт-Петербургское государственное бюджетное учреждение здравоохранения "Детская городская поликлиника №73" (13 д.п.)</t>
  </si>
  <si>
    <t>Пинегина. 10</t>
  </si>
  <si>
    <t>Санкт-Петербургское государственное бюджетное учреждение здравоохранения "Детская городская поликлиника №73"  (6 д.п.)</t>
  </si>
  <si>
    <t>Леснозаводсеая. 6</t>
  </si>
  <si>
    <t>Елизарова. 32, к2</t>
  </si>
  <si>
    <t>Санкт-Петербургское государственное бюджетное учреждение здравоохранения "Городская поликлиника №6"  ВФО</t>
  </si>
  <si>
    <t>Седова, 19</t>
  </si>
  <si>
    <t>Санкт-Петербургское государственное бюджетное учреждение здравоохранения "Городская поликлиника №6"  Гериатрия</t>
  </si>
  <si>
    <t>Седова, 35</t>
  </si>
  <si>
    <t>Дальневосточный пр. 6, к.1</t>
  </si>
  <si>
    <t>Искровский пр,, 6, к.5</t>
  </si>
  <si>
    <t xml:space="preserve">Санкт-Петербургское государственное бюджетное учреждение здравоохранения "Городская поликлиника №8 Невского района Санкт-Петербурга" </t>
  </si>
  <si>
    <t>Дальневосточный пр. 58</t>
  </si>
  <si>
    <t>Русановская ул., д.17, корп.3</t>
  </si>
  <si>
    <t>Санкт-Петербургское государственное бюджетное учреждение здравоохранения "Городская поликлиника №8"</t>
  </si>
  <si>
    <t>С 01,01,2020 договор с ТЭК</t>
  </si>
  <si>
    <t>1.10.2019 договор с ТГК</t>
  </si>
  <si>
    <t>Караевская. 32</t>
  </si>
  <si>
    <t>Русановская, 17, к.2</t>
  </si>
  <si>
    <t>СПб ГБУЗ "Городская поликлиника №46" ОСМП</t>
  </si>
  <si>
    <t>СПб ГБУЗ "Городская поликлиника №46"   ОВОП</t>
  </si>
  <si>
    <t>СПб ГБУЗ «Городская поликлиника № 100 Невского района Санкт-Петербурга» гериатрия</t>
  </si>
  <si>
    <t>СПб ГБУЗ «Городская поликлиника № 100 Невского района Санкт-Петербурга» доп. Офис</t>
  </si>
  <si>
    <t>Леснозаводская, 6</t>
  </si>
  <si>
    <t>Пинегина, 10</t>
  </si>
  <si>
    <t>Седова. 95, к.2</t>
  </si>
  <si>
    <t>Седова. 95, к.3</t>
  </si>
  <si>
    <t>Матюшенко, 14</t>
  </si>
  <si>
    <t>Бульвар Красных Зопрь</t>
  </si>
  <si>
    <t>Дыбенко,21/2</t>
  </si>
  <si>
    <t>Солидарности, 1/1</t>
  </si>
  <si>
    <t>Искровский,10</t>
  </si>
  <si>
    <t>Дальневосточный 6</t>
  </si>
  <si>
    <t xml:space="preserve"> Искровский, 6</t>
  </si>
  <si>
    <t>Обуховской Обороны, 123</t>
  </si>
  <si>
    <t>Елизарова, 32, корп.2</t>
  </si>
  <si>
    <t>Седова,19</t>
  </si>
  <si>
    <t>Товарищеский пр, 24</t>
  </si>
  <si>
    <t>Ивановская, 19</t>
  </si>
  <si>
    <t>Обуховской Обороны, 95 корп.1</t>
  </si>
  <si>
    <t>Октябрьская наб,.24, корп.1</t>
  </si>
  <si>
    <t>Железнодорожный пр, 28</t>
  </si>
  <si>
    <t>Шлиссельбургский пр,25, корп.1</t>
  </si>
  <si>
    <t>Санкт-Петербургское государственное бюджетное учреждение здравоохранения "Городская поликлиника №6"   ВФО</t>
  </si>
  <si>
    <t>Санкт-Петербургское государственное бюджетное учреждение здравоохранения "Городская поликлиника №6" Гериатрия</t>
  </si>
  <si>
    <t>Санкт-Петербургское государственное бюджетное учреждение здравоохранения "Детская городская поликлиника №73"  (6 д. п.)</t>
  </si>
  <si>
    <t>Санкт-Петербургское государственное бюджетное учреждение здравоохранения "Городская поликлиника №100 Невского района Санкт-Петербурга"   Гериатрия</t>
  </si>
  <si>
    <t>Санкт-Петербургское государственное бюджетное учреждение здравоохранения "Городская поликлиника №100 Невского района Санкт-Петербурга"   доп. Офис</t>
  </si>
  <si>
    <t>Пр. Обуховской Обороны, 123</t>
  </si>
  <si>
    <t>Елизарова, 32, к.2</t>
  </si>
  <si>
    <t>Товарищеский пр.. 10</t>
  </si>
  <si>
    <t>Народная, 17, к.2</t>
  </si>
  <si>
    <t>Русановская. 17, к.2</t>
  </si>
  <si>
    <t>Ивановская. 12</t>
  </si>
  <si>
    <t>Октябрьская наб.,24, к.1</t>
  </si>
  <si>
    <t>Седова, 95. к.2</t>
  </si>
  <si>
    <t>Бульвар красных Зорь, 1</t>
  </si>
  <si>
    <t>Товарищеский пр., 24</t>
  </si>
  <si>
    <t>Солидарности. 29</t>
  </si>
  <si>
    <t>Искровский, 8</t>
  </si>
  <si>
    <t>Шлиссельбургский пр., 25, к.1</t>
  </si>
  <si>
    <t>Солидарности.1</t>
  </si>
  <si>
    <t>Караваевская, 30</t>
  </si>
  <si>
    <t>33 дет.п. Дальневосточныйпр., 70</t>
  </si>
  <si>
    <t>58 дет.п.  Искровский пр., 33</t>
  </si>
  <si>
    <t>Дальневосточный пр., 58</t>
  </si>
  <si>
    <t>Русановская,17 к 2</t>
  </si>
  <si>
    <t>Русановская. 17 к 3</t>
  </si>
  <si>
    <t>Дыбенко, 21, к.2</t>
  </si>
  <si>
    <t>Искровский.10</t>
  </si>
  <si>
    <t>Дальневосточный 6, к.1</t>
  </si>
  <si>
    <t>Искровский 6, к.5</t>
  </si>
  <si>
    <t>ГП № 8</t>
  </si>
  <si>
    <t>Дальневосточный 58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</si>
</sst>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,##0.0&quot;р.&quot;"/>
    <numFmt numFmtId="175" formatCode="[$-FC19]d\ mmmm\ yyyy\ &quot;г.&quot;"/>
    <numFmt numFmtId="176" formatCode="0.000"/>
    <numFmt numFmtId="177" formatCode="_-* #,##0.0_р_._-;\-* #,##0.0_р_._-;_-* &quot;-&quot;??_р_._-;_-@_-"/>
    <numFmt numFmtId="178" formatCode="0.0000"/>
    <numFmt numFmtId="179" formatCode="#,##0.000"/>
    <numFmt numFmtId="180" formatCode="_-* #,##0.0_р_._-;\-* #,##0.0_р_._-;_-* &quot;-&quot;?_р_._-;_-@_-"/>
    <numFmt numFmtId="181" formatCode="0.0%"/>
    <numFmt numFmtId="182" formatCode="#,##0.0_ ;\-#,##0.0\ "/>
    <numFmt numFmtId="183" formatCode="0.00000"/>
    <numFmt numFmtId="184" formatCode="_-* #,##0.000_р_._-;\-* #,##0.000_р_._-;_-* &quot;-&quot;??_р_._-;_-@_-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0000"/>
    <numFmt numFmtId="190" formatCode="0.000000"/>
    <numFmt numFmtId="191" formatCode="0.00000000"/>
    <numFmt numFmtId="192" formatCode="#,##0.0000"/>
    <numFmt numFmtId="193" formatCode="#,##0.00000"/>
    <numFmt numFmtId="194" formatCode="#,##0.000000"/>
    <numFmt numFmtId="195" formatCode="0.00_ ;[Red]\-0.00\ "/>
    <numFmt numFmtId="196" formatCode="0.000_ ;[Red]\-0.000\ "/>
    <numFmt numFmtId="197" formatCode="0.0_ ;[Red]\-0.0\ "/>
    <numFmt numFmtId="198" formatCode="0_ ;[Red]\-0\ "/>
    <numFmt numFmtId="199" formatCode="#,##0.000_ ;[Red]\-#,##0.000\ "/>
    <numFmt numFmtId="200" formatCode="0.0000_ ;[Red]\-0.0000\ "/>
  </numFmts>
  <fonts count="78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Arial"/>
      <family val="2"/>
    </font>
    <font>
      <sz val="8"/>
      <name val="Arial Cyr"/>
      <family val="0"/>
    </font>
    <font>
      <i/>
      <sz val="10"/>
      <name val="Arial"/>
      <family val="2"/>
    </font>
    <font>
      <i/>
      <sz val="9"/>
      <name val="Arial"/>
      <family val="2"/>
    </font>
    <font>
      <i/>
      <sz val="11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b/>
      <sz val="9"/>
      <name val="Arial"/>
      <family val="2"/>
    </font>
    <font>
      <b/>
      <u val="single"/>
      <sz val="9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10"/>
      <name val="Helv"/>
      <family val="0"/>
    </font>
    <font>
      <sz val="9"/>
      <name val="Times New Roman CYR"/>
      <family val="0"/>
    </font>
    <font>
      <sz val="9"/>
      <name val="Arial Cyr"/>
      <family val="0"/>
    </font>
    <font>
      <sz val="14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9"/>
      <color indexed="8"/>
      <name val="Times New Roman"/>
      <family val="1"/>
    </font>
    <font>
      <sz val="7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0"/>
      <color rgb="FF000000"/>
      <name val="Times New Roman"/>
      <family val="1"/>
    </font>
    <font>
      <sz val="7"/>
      <color theme="1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00B0F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2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0" fillId="0" borderId="0">
      <alignment/>
      <protection/>
    </xf>
    <xf numFmtId="0" fontId="32" fillId="0" borderId="0">
      <alignment vertical="center" wrapText="1"/>
      <protection/>
    </xf>
    <xf numFmtId="0" fontId="56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23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580">
    <xf numFmtId="0" fontId="0" fillId="0" borderId="0" xfId="0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" fillId="0" borderId="11" xfId="0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10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5" fillId="0" borderId="11" xfId="0" applyFont="1" applyFill="1" applyBorder="1" applyAlignment="1">
      <alignment vertical="center" wrapText="1"/>
    </xf>
    <xf numFmtId="49" fontId="5" fillId="0" borderId="11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7" fillId="0" borderId="11" xfId="0" applyFont="1" applyFill="1" applyBorder="1" applyAlignment="1">
      <alignment horizontal="left" vertical="top" wrapText="1"/>
    </xf>
    <xf numFmtId="0" fontId="2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11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left" vertical="center" wrapText="1"/>
    </xf>
    <xf numFmtId="49" fontId="5" fillId="0" borderId="11" xfId="0" applyNumberFormat="1" applyFont="1" applyFill="1" applyBorder="1" applyAlignment="1">
      <alignment horizontal="left" vertical="center" wrapText="1" inden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top" wrapText="1"/>
    </xf>
    <xf numFmtId="0" fontId="15" fillId="0" borderId="11" xfId="0" applyFont="1" applyFill="1" applyBorder="1" applyAlignment="1">
      <alignment vertical="center" wrapText="1"/>
    </xf>
    <xf numFmtId="0" fontId="15" fillId="0" borderId="11" xfId="0" applyFont="1" applyFill="1" applyBorder="1" applyAlignment="1">
      <alignment wrapText="1"/>
    </xf>
    <xf numFmtId="0" fontId="4" fillId="0" borderId="13" xfId="0" applyFont="1" applyFill="1" applyBorder="1" applyAlignment="1">
      <alignment horizontal="left" vertical="top" wrapText="1"/>
    </xf>
    <xf numFmtId="0" fontId="15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top" wrapText="1"/>
    </xf>
    <xf numFmtId="0" fontId="15" fillId="0" borderId="1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1" fillId="0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15" fillId="0" borderId="11" xfId="0" applyFont="1" applyFill="1" applyBorder="1" applyAlignment="1">
      <alignment horizontal="center" vertical="center" wrapText="1"/>
    </xf>
    <xf numFmtId="0" fontId="2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1" xfId="0" applyNumberFormat="1" applyFont="1" applyFill="1" applyBorder="1" applyAlignment="1" applyProtection="1">
      <alignment horizontal="center" wrapText="1"/>
      <protection locked="0"/>
    </xf>
    <xf numFmtId="0" fontId="5" fillId="0" borderId="1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top" wrapText="1"/>
    </xf>
    <xf numFmtId="0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Fill="1" applyBorder="1" applyAlignment="1">
      <alignment horizontal="left" vertical="top" wrapText="1"/>
    </xf>
    <xf numFmtId="172" fontId="8" fillId="0" borderId="11" xfId="0" applyNumberFormat="1" applyFont="1" applyFill="1" applyBorder="1" applyAlignment="1">
      <alignment horizontal="center"/>
    </xf>
    <xf numFmtId="172" fontId="8" fillId="0" borderId="13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4" fontId="3" fillId="0" borderId="11" xfId="0" applyNumberFormat="1" applyFont="1" applyFill="1" applyBorder="1" applyAlignment="1">
      <alignment horizontal="center"/>
    </xf>
    <xf numFmtId="2" fontId="9" fillId="0" borderId="11" xfId="0" applyNumberFormat="1" applyFont="1" applyFill="1" applyBorder="1" applyAlignment="1">
      <alignment horizontal="center"/>
    </xf>
    <xf numFmtId="172" fontId="8" fillId="0" borderId="11" xfId="0" applyNumberFormat="1" applyFont="1" applyFill="1" applyBorder="1" applyAlignment="1">
      <alignment horizontal="center" wrapText="1"/>
    </xf>
    <xf numFmtId="0" fontId="1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2" fontId="3" fillId="0" borderId="11" xfId="0" applyNumberFormat="1" applyFont="1" applyFill="1" applyBorder="1" applyAlignment="1">
      <alignment horizontal="center" wrapText="1"/>
    </xf>
    <xf numFmtId="2" fontId="8" fillId="0" borderId="11" xfId="0" applyNumberFormat="1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/>
    </xf>
    <xf numFmtId="2" fontId="3" fillId="0" borderId="11" xfId="0" applyNumberFormat="1" applyFont="1" applyFill="1" applyBorder="1" applyAlignment="1">
      <alignment horizontal="center"/>
    </xf>
    <xf numFmtId="2" fontId="5" fillId="0" borderId="11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/>
    </xf>
    <xf numFmtId="1" fontId="12" fillId="0" borderId="0" xfId="0" applyNumberFormat="1" applyFont="1" applyFill="1" applyAlignment="1">
      <alignment horizontal="center"/>
    </xf>
    <xf numFmtId="172" fontId="3" fillId="0" borderId="0" xfId="0" applyNumberFormat="1" applyFont="1" applyFill="1" applyAlignment="1">
      <alignment/>
    </xf>
    <xf numFmtId="172" fontId="8" fillId="0" borderId="0" xfId="0" applyNumberFormat="1" applyFont="1" applyFill="1" applyAlignment="1">
      <alignment/>
    </xf>
    <xf numFmtId="2" fontId="8" fillId="0" borderId="11" xfId="0" applyNumberFormat="1" applyFont="1" applyFill="1" applyBorder="1" applyAlignment="1">
      <alignment/>
    </xf>
    <xf numFmtId="0" fontId="4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2" fontId="12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2" fontId="8" fillId="0" borderId="13" xfId="0" applyNumberFormat="1" applyFont="1" applyFill="1" applyBorder="1" applyAlignment="1">
      <alignment horizontal="center"/>
    </xf>
    <xf numFmtId="2" fontId="9" fillId="0" borderId="13" xfId="0" applyNumberFormat="1" applyFont="1" applyFill="1" applyBorder="1" applyAlignment="1">
      <alignment horizontal="center"/>
    </xf>
    <xf numFmtId="2" fontId="14" fillId="0" borderId="13" xfId="0" applyNumberFormat="1" applyFont="1" applyFill="1" applyBorder="1" applyAlignment="1">
      <alignment horizontal="center"/>
    </xf>
    <xf numFmtId="2" fontId="3" fillId="0" borderId="0" xfId="0" applyNumberFormat="1" applyFont="1" applyFill="1" applyAlignment="1">
      <alignment horizontal="center"/>
    </xf>
    <xf numFmtId="2" fontId="8" fillId="0" borderId="15" xfId="0" applyNumberFormat="1" applyFont="1" applyFill="1" applyBorder="1" applyAlignment="1">
      <alignment horizontal="center"/>
    </xf>
    <xf numFmtId="2" fontId="10" fillId="0" borderId="0" xfId="0" applyNumberFormat="1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2" fontId="15" fillId="0" borderId="0" xfId="0" applyNumberFormat="1" applyFont="1" applyFill="1" applyAlignment="1">
      <alignment horizontal="center"/>
    </xf>
    <xf numFmtId="0" fontId="7" fillId="0" borderId="19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0" fontId="16" fillId="0" borderId="1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/>
    </xf>
    <xf numFmtId="0" fontId="4" fillId="0" borderId="19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1" fillId="0" borderId="21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top" wrapText="1"/>
    </xf>
    <xf numFmtId="0" fontId="5" fillId="0" borderId="21" xfId="0" applyFont="1" applyFill="1" applyBorder="1" applyAlignment="1">
      <alignment horizontal="left" vertical="top" wrapText="1"/>
    </xf>
    <xf numFmtId="49" fontId="5" fillId="0" borderId="21" xfId="0" applyNumberFormat="1" applyFont="1" applyFill="1" applyBorder="1" applyAlignment="1">
      <alignment horizontal="left" vertical="center" wrapText="1"/>
    </xf>
    <xf numFmtId="0" fontId="15" fillId="0" borderId="25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left" vertical="top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vertical="center" wrapText="1"/>
    </xf>
    <xf numFmtId="0" fontId="5" fillId="0" borderId="26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/>
    </xf>
    <xf numFmtId="0" fontId="4" fillId="0" borderId="14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wrapText="1"/>
    </xf>
    <xf numFmtId="0" fontId="4" fillId="0" borderId="13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top" wrapText="1"/>
    </xf>
    <xf numFmtId="4" fontId="8" fillId="0" borderId="11" xfId="0" applyNumberFormat="1" applyFont="1" applyFill="1" applyBorder="1" applyAlignment="1">
      <alignment horizontal="center"/>
    </xf>
    <xf numFmtId="4" fontId="17" fillId="0" borderId="11" xfId="0" applyNumberFormat="1" applyFont="1" applyFill="1" applyBorder="1" applyAlignment="1">
      <alignment horizontal="center"/>
    </xf>
    <xf numFmtId="4" fontId="18" fillId="0" borderId="11" xfId="0" applyNumberFormat="1" applyFont="1" applyFill="1" applyBorder="1" applyAlignment="1">
      <alignment horizontal="center"/>
    </xf>
    <xf numFmtId="4" fontId="14" fillId="0" borderId="13" xfId="0" applyNumberFormat="1" applyFont="1" applyFill="1" applyBorder="1" applyAlignment="1">
      <alignment horizontal="center"/>
    </xf>
    <xf numFmtId="4" fontId="8" fillId="0" borderId="13" xfId="0" applyNumberFormat="1" applyFont="1" applyFill="1" applyBorder="1" applyAlignment="1">
      <alignment horizontal="center"/>
    </xf>
    <xf numFmtId="2" fontId="17" fillId="0" borderId="11" xfId="0" applyNumberFormat="1" applyFont="1" applyFill="1" applyBorder="1" applyAlignment="1">
      <alignment horizontal="center"/>
    </xf>
    <xf numFmtId="2" fontId="18" fillId="0" borderId="11" xfId="0" applyNumberFormat="1" applyFont="1" applyFill="1" applyBorder="1" applyAlignment="1">
      <alignment horizontal="center"/>
    </xf>
    <xf numFmtId="2" fontId="20" fillId="0" borderId="11" xfId="0" applyNumberFormat="1" applyFont="1" applyFill="1" applyBorder="1" applyAlignment="1">
      <alignment horizontal="center"/>
    </xf>
    <xf numFmtId="2" fontId="27" fillId="0" borderId="11" xfId="0" applyNumberFormat="1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/>
    </xf>
    <xf numFmtId="172" fontId="5" fillId="0" borderId="12" xfId="0" applyNumberFormat="1" applyFont="1" applyFill="1" applyBorder="1" applyAlignment="1">
      <alignment vertical="center" wrapText="1"/>
    </xf>
    <xf numFmtId="172" fontId="5" fillId="0" borderId="12" xfId="0" applyNumberFormat="1" applyFont="1" applyFill="1" applyBorder="1" applyAlignment="1">
      <alignment horizontal="left" vertical="top" wrapText="1"/>
    </xf>
    <xf numFmtId="172" fontId="5" fillId="0" borderId="12" xfId="0" applyNumberFormat="1" applyFont="1" applyFill="1" applyBorder="1" applyAlignment="1">
      <alignment horizontal="left" vertical="center" wrapText="1"/>
    </xf>
    <xf numFmtId="172" fontId="4" fillId="0" borderId="12" xfId="0" applyNumberFormat="1" applyFont="1" applyFill="1" applyBorder="1" applyAlignment="1">
      <alignment horizontal="left" vertical="top" wrapText="1"/>
    </xf>
    <xf numFmtId="172" fontId="25" fillId="0" borderId="12" xfId="0" applyNumberFormat="1" applyFont="1" applyFill="1" applyBorder="1" applyAlignment="1">
      <alignment horizontal="left" vertical="top" wrapText="1"/>
    </xf>
    <xf numFmtId="172" fontId="15" fillId="0" borderId="12" xfId="0" applyNumberFormat="1" applyFont="1" applyFill="1" applyBorder="1" applyAlignment="1">
      <alignment horizontal="center" vertical="center" wrapText="1"/>
    </xf>
    <xf numFmtId="172" fontId="15" fillId="0" borderId="12" xfId="0" applyNumberFormat="1" applyFont="1" applyFill="1" applyBorder="1" applyAlignment="1">
      <alignment vertical="center" wrapText="1"/>
    </xf>
    <xf numFmtId="172" fontId="5" fillId="0" borderId="14" xfId="0" applyNumberFormat="1" applyFont="1" applyFill="1" applyBorder="1" applyAlignment="1">
      <alignment horizontal="left" vertical="top" wrapText="1"/>
    </xf>
    <xf numFmtId="172" fontId="5" fillId="0" borderId="26" xfId="0" applyNumberFormat="1" applyFont="1" applyFill="1" applyBorder="1" applyAlignment="1">
      <alignment horizontal="left" vertical="top" wrapText="1"/>
    </xf>
    <xf numFmtId="172" fontId="4" fillId="0" borderId="14" xfId="0" applyNumberFormat="1" applyFont="1" applyFill="1" applyBorder="1" applyAlignment="1">
      <alignment horizontal="left" vertical="top" wrapText="1"/>
    </xf>
    <xf numFmtId="172" fontId="5" fillId="0" borderId="11" xfId="0" applyNumberFormat="1" applyFont="1" applyFill="1" applyBorder="1" applyAlignment="1">
      <alignment vertical="center" wrapText="1"/>
    </xf>
    <xf numFmtId="172" fontId="7" fillId="0" borderId="11" xfId="0" applyNumberFormat="1" applyFont="1" applyFill="1" applyBorder="1" applyAlignment="1">
      <alignment horizontal="left" vertical="top" wrapText="1"/>
    </xf>
    <xf numFmtId="172" fontId="5" fillId="0" borderId="11" xfId="0" applyNumberFormat="1" applyFont="1" applyFill="1" applyBorder="1" applyAlignment="1">
      <alignment horizontal="left" vertical="top" wrapText="1"/>
    </xf>
    <xf numFmtId="172" fontId="5" fillId="0" borderId="11" xfId="0" applyNumberFormat="1" applyFont="1" applyFill="1" applyBorder="1" applyAlignment="1">
      <alignment horizontal="left" vertical="center" wrapText="1"/>
    </xf>
    <xf numFmtId="172" fontId="4" fillId="0" borderId="11" xfId="0" applyNumberFormat="1" applyFont="1" applyFill="1" applyBorder="1" applyAlignment="1">
      <alignment horizontal="left" vertical="top" wrapText="1"/>
    </xf>
    <xf numFmtId="172" fontId="15" fillId="0" borderId="11" xfId="0" applyNumberFormat="1" applyFont="1" applyFill="1" applyBorder="1" applyAlignment="1">
      <alignment vertical="center" wrapText="1"/>
    </xf>
    <xf numFmtId="172" fontId="15" fillId="0" borderId="11" xfId="0" applyNumberFormat="1" applyFont="1" applyFill="1" applyBorder="1" applyAlignment="1">
      <alignment wrapText="1"/>
    </xf>
    <xf numFmtId="172" fontId="5" fillId="0" borderId="13" xfId="0" applyNumberFormat="1" applyFont="1" applyFill="1" applyBorder="1" applyAlignment="1">
      <alignment horizontal="left" vertical="top" wrapText="1"/>
    </xf>
    <xf numFmtId="172" fontId="5" fillId="0" borderId="13" xfId="0" applyNumberFormat="1" applyFont="1" applyFill="1" applyBorder="1" applyAlignment="1">
      <alignment horizontal="left" vertical="center" wrapText="1"/>
    </xf>
    <xf numFmtId="172" fontId="4" fillId="0" borderId="13" xfId="0" applyNumberFormat="1" applyFont="1" applyFill="1" applyBorder="1" applyAlignment="1">
      <alignment horizontal="left" vertical="top" wrapText="1"/>
    </xf>
    <xf numFmtId="172" fontId="5" fillId="0" borderId="11" xfId="0" applyNumberFormat="1" applyFont="1" applyFill="1" applyBorder="1" applyAlignment="1">
      <alignment horizontal="center" vertical="center" wrapText="1"/>
    </xf>
    <xf numFmtId="172" fontId="15" fillId="0" borderId="11" xfId="0" applyNumberFormat="1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 horizontal="right"/>
    </xf>
    <xf numFmtId="172" fontId="8" fillId="0" borderId="11" xfId="0" applyNumberFormat="1" applyFont="1" applyFill="1" applyBorder="1" applyAlignment="1">
      <alignment horizontal="right"/>
    </xf>
    <xf numFmtId="172" fontId="5" fillId="0" borderId="11" xfId="0" applyNumberFormat="1" applyFont="1" applyFill="1" applyBorder="1" applyAlignment="1">
      <alignment horizontal="left" vertical="center" wrapText="1" indent="1"/>
    </xf>
    <xf numFmtId="0" fontId="15" fillId="0" borderId="14" xfId="0" applyFont="1" applyFill="1" applyBorder="1" applyAlignment="1">
      <alignment wrapText="1"/>
    </xf>
    <xf numFmtId="172" fontId="5" fillId="0" borderId="13" xfId="0" applyNumberFormat="1" applyFont="1" applyFill="1" applyBorder="1" applyAlignment="1">
      <alignment horizontal="right" vertical="top" wrapText="1"/>
    </xf>
    <xf numFmtId="2" fontId="4" fillId="0" borderId="13" xfId="0" applyNumberFormat="1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2" fontId="5" fillId="0" borderId="11" xfId="0" applyNumberFormat="1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49" fontId="2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29" fillId="0" borderId="11" xfId="0" applyNumberFormat="1" applyFont="1" applyFill="1" applyBorder="1" applyAlignment="1" applyProtection="1">
      <alignment vertical="top" wrapText="1"/>
      <protection locked="0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8" fillId="0" borderId="11" xfId="0" applyFont="1" applyFill="1" applyBorder="1" applyAlignment="1">
      <alignment horizontal="center"/>
    </xf>
    <xf numFmtId="0" fontId="24" fillId="0" borderId="21" xfId="0" applyNumberFormat="1" applyFont="1" applyFill="1" applyBorder="1" applyAlignment="1" applyProtection="1">
      <alignment horizontal="left" vertical="center" wrapText="1"/>
      <protection locked="0"/>
    </xf>
    <xf numFmtId="172" fontId="4" fillId="0" borderId="12" xfId="0" applyNumberFormat="1" applyFont="1" applyFill="1" applyBorder="1" applyAlignment="1">
      <alignment horizontal="left" vertical="center" wrapText="1"/>
    </xf>
    <xf numFmtId="0" fontId="5" fillId="0" borderId="10" xfId="58" applyNumberFormat="1" applyFont="1" applyFill="1" applyBorder="1" applyAlignment="1">
      <alignment horizontal="left" wrapText="1"/>
      <protection/>
    </xf>
    <xf numFmtId="0" fontId="5" fillId="0" borderId="11" xfId="58" applyNumberFormat="1" applyFont="1" applyFill="1" applyBorder="1" applyAlignment="1">
      <alignment horizontal="left" wrapText="1"/>
      <protection/>
    </xf>
    <xf numFmtId="49" fontId="21" fillId="0" borderId="11" xfId="0" applyNumberFormat="1" applyFont="1" applyFill="1" applyBorder="1" applyAlignment="1" applyProtection="1">
      <alignment horizontal="center" vertical="center" wrapText="1"/>
      <protection locked="0"/>
    </xf>
    <xf numFmtId="172" fontId="4" fillId="0" borderId="14" xfId="0" applyNumberFormat="1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 wrapText="1"/>
    </xf>
    <xf numFmtId="172" fontId="0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72" fontId="6" fillId="0" borderId="14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24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3" xfId="0" applyFont="1" applyFill="1" applyBorder="1" applyAlignment="1">
      <alignment horizontal="center" vertical="center" wrapText="1"/>
    </xf>
    <xf numFmtId="172" fontId="0" fillId="0" borderId="23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25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wrapText="1"/>
    </xf>
    <xf numFmtId="2" fontId="6" fillId="0" borderId="11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 wrapText="1"/>
    </xf>
    <xf numFmtId="172" fontId="0" fillId="0" borderId="15" xfId="0" applyNumberFormat="1" applyFont="1" applyFill="1" applyBorder="1" applyAlignment="1">
      <alignment horizontal="center" vertical="center" wrapText="1"/>
    </xf>
    <xf numFmtId="4" fontId="6" fillId="0" borderId="15" xfId="0" applyNumberFormat="1" applyFont="1" applyFill="1" applyBorder="1" applyAlignment="1">
      <alignment horizontal="center"/>
    </xf>
    <xf numFmtId="172" fontId="0" fillId="0" borderId="11" xfId="0" applyNumberFormat="1" applyFont="1" applyFill="1" applyBorder="1" applyAlignment="1">
      <alignment horizontal="center" vertical="center" wrapText="1"/>
    </xf>
    <xf numFmtId="2" fontId="0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21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2" xfId="0" applyFont="1" applyFill="1" applyBorder="1" applyAlignment="1">
      <alignment horizontal="left" vertical="center" wrapText="1"/>
    </xf>
    <xf numFmtId="172" fontId="4" fillId="0" borderId="12" xfId="0" applyNumberFormat="1" applyFont="1" applyFill="1" applyBorder="1" applyAlignment="1">
      <alignment horizontal="left" vertical="center" wrapText="1"/>
    </xf>
    <xf numFmtId="49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 applyFont="1" applyFill="1" applyAlignment="1">
      <alignment/>
    </xf>
    <xf numFmtId="0" fontId="24" fillId="33" borderId="11" xfId="0" applyNumberFormat="1" applyFont="1" applyFill="1" applyBorder="1" applyAlignment="1" applyProtection="1">
      <alignment horizontal="left" vertical="top" wrapText="1"/>
      <protection locked="0"/>
    </xf>
    <xf numFmtId="49" fontId="24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28" fillId="33" borderId="11" xfId="0" applyNumberFormat="1" applyFont="1" applyFill="1" applyBorder="1" applyAlignment="1" applyProtection="1">
      <alignment horizontal="left" vertical="top" wrapText="1"/>
      <protection locked="0"/>
    </xf>
    <xf numFmtId="49" fontId="28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24" fillId="33" borderId="0" xfId="0" applyFont="1" applyFill="1" applyAlignment="1">
      <alignment vertical="top" wrapText="1"/>
    </xf>
    <xf numFmtId="0" fontId="27" fillId="0" borderId="11" xfId="0" applyFont="1" applyFill="1" applyBorder="1" applyAlignment="1">
      <alignment horizontal="left" vertical="center" wrapText="1"/>
    </xf>
    <xf numFmtId="2" fontId="11" fillId="0" borderId="0" xfId="0" applyNumberFormat="1" applyFont="1" applyFill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/>
    </xf>
    <xf numFmtId="2" fontId="16" fillId="0" borderId="11" xfId="0" applyNumberFormat="1" applyFont="1" applyFill="1" applyBorder="1" applyAlignment="1">
      <alignment horizontal="center"/>
    </xf>
    <xf numFmtId="2" fontId="6" fillId="0" borderId="15" xfId="0" applyNumberFormat="1" applyFont="1" applyFill="1" applyBorder="1" applyAlignment="1">
      <alignment horizontal="center"/>
    </xf>
    <xf numFmtId="2" fontId="13" fillId="0" borderId="0" xfId="0" applyNumberFormat="1" applyFont="1" applyFill="1" applyAlignment="1">
      <alignment/>
    </xf>
    <xf numFmtId="2" fontId="6" fillId="0" borderId="0" xfId="0" applyNumberFormat="1" applyFont="1" applyFill="1" applyBorder="1" applyAlignment="1">
      <alignment horizontal="center"/>
    </xf>
    <xf numFmtId="176" fontId="11" fillId="0" borderId="0" xfId="0" applyNumberFormat="1" applyFont="1" applyFill="1" applyAlignment="1">
      <alignment horizontal="center" vertical="center" wrapText="1"/>
    </xf>
    <xf numFmtId="176" fontId="12" fillId="0" borderId="0" xfId="0" applyNumberFormat="1" applyFont="1" applyFill="1" applyAlignment="1">
      <alignment/>
    </xf>
    <xf numFmtId="176" fontId="2" fillId="0" borderId="0" xfId="0" applyNumberFormat="1" applyFont="1" applyFill="1" applyAlignment="1">
      <alignment/>
    </xf>
    <xf numFmtId="176" fontId="2" fillId="0" borderId="30" xfId="0" applyNumberFormat="1" applyFont="1" applyFill="1" applyBorder="1" applyAlignment="1">
      <alignment horizontal="center" vertical="center" wrapText="1"/>
    </xf>
    <xf numFmtId="176" fontId="0" fillId="0" borderId="11" xfId="0" applyNumberFormat="1" applyFont="1" applyFill="1" applyBorder="1" applyAlignment="1">
      <alignment horizontal="center" vertical="center"/>
    </xf>
    <xf numFmtId="176" fontId="10" fillId="0" borderId="11" xfId="0" applyNumberFormat="1" applyFont="1" applyFill="1" applyBorder="1" applyAlignment="1">
      <alignment horizontal="center" vertical="center" wrapText="1"/>
    </xf>
    <xf numFmtId="176" fontId="1" fillId="0" borderId="11" xfId="0" applyNumberFormat="1" applyFont="1" applyFill="1" applyBorder="1" applyAlignment="1">
      <alignment horizontal="center" vertical="center"/>
    </xf>
    <xf numFmtId="176" fontId="1" fillId="0" borderId="12" xfId="0" applyNumberFormat="1" applyFont="1" applyFill="1" applyBorder="1" applyAlignment="1">
      <alignment horizontal="center" vertical="center"/>
    </xf>
    <xf numFmtId="176" fontId="25" fillId="0" borderId="11" xfId="0" applyNumberFormat="1" applyFont="1" applyFill="1" applyBorder="1" applyAlignment="1">
      <alignment/>
    </xf>
    <xf numFmtId="176" fontId="8" fillId="0" borderId="11" xfId="0" applyNumberFormat="1" applyFont="1" applyFill="1" applyBorder="1" applyAlignment="1">
      <alignment/>
    </xf>
    <xf numFmtId="176" fontId="5" fillId="0" borderId="11" xfId="0" applyNumberFormat="1" applyFont="1" applyFill="1" applyBorder="1" applyAlignment="1">
      <alignment/>
    </xf>
    <xf numFmtId="176" fontId="4" fillId="0" borderId="11" xfId="0" applyNumberFormat="1" applyFont="1" applyFill="1" applyBorder="1" applyAlignment="1">
      <alignment/>
    </xf>
    <xf numFmtId="176" fontId="25" fillId="0" borderId="11" xfId="0" applyNumberFormat="1" applyFont="1" applyFill="1" applyBorder="1" applyAlignment="1">
      <alignment vertical="center" wrapText="1"/>
    </xf>
    <xf numFmtId="176" fontId="6" fillId="0" borderId="18" xfId="0" applyNumberFormat="1" applyFont="1" applyFill="1" applyBorder="1" applyAlignment="1">
      <alignment vertical="center" wrapText="1"/>
    </xf>
    <xf numFmtId="176" fontId="5" fillId="0" borderId="11" xfId="0" applyNumberFormat="1" applyFont="1" applyFill="1" applyBorder="1" applyAlignment="1">
      <alignment wrapText="1"/>
    </xf>
    <xf numFmtId="176" fontId="3" fillId="0" borderId="11" xfId="0" applyNumberFormat="1" applyFont="1" applyFill="1" applyBorder="1" applyAlignment="1">
      <alignment wrapText="1"/>
    </xf>
    <xf numFmtId="176" fontId="14" fillId="0" borderId="11" xfId="0" applyNumberFormat="1" applyFont="1" applyFill="1" applyBorder="1" applyAlignment="1">
      <alignment wrapText="1"/>
    </xf>
    <xf numFmtId="176" fontId="4" fillId="0" borderId="11" xfId="0" applyNumberFormat="1" applyFont="1" applyFill="1" applyBorder="1" applyAlignment="1">
      <alignment vertical="top" wrapText="1"/>
    </xf>
    <xf numFmtId="176" fontId="14" fillId="0" borderId="11" xfId="0" applyNumberFormat="1" applyFont="1" applyFill="1" applyBorder="1" applyAlignment="1">
      <alignment/>
    </xf>
    <xf numFmtId="176" fontId="6" fillId="0" borderId="13" xfId="0" applyNumberFormat="1" applyFont="1" applyFill="1" applyBorder="1" applyAlignment="1">
      <alignment/>
    </xf>
    <xf numFmtId="176" fontId="14" fillId="0" borderId="13" xfId="0" applyNumberFormat="1" applyFont="1" applyFill="1" applyBorder="1" applyAlignment="1">
      <alignment/>
    </xf>
    <xf numFmtId="176" fontId="5" fillId="0" borderId="13" xfId="0" applyNumberFormat="1" applyFont="1" applyFill="1" applyBorder="1" applyAlignment="1">
      <alignment/>
    </xf>
    <xf numFmtId="176" fontId="3" fillId="0" borderId="0" xfId="0" applyNumberFormat="1" applyFont="1" applyFill="1" applyAlignment="1">
      <alignment/>
    </xf>
    <xf numFmtId="176" fontId="5" fillId="0" borderId="0" xfId="0" applyNumberFormat="1" applyFont="1" applyFill="1" applyAlignment="1">
      <alignment/>
    </xf>
    <xf numFmtId="176" fontId="25" fillId="0" borderId="0" xfId="0" applyNumberFormat="1" applyFont="1" applyFill="1" applyBorder="1" applyAlignment="1">
      <alignment/>
    </xf>
    <xf numFmtId="176" fontId="3" fillId="0" borderId="0" xfId="0" applyNumberFormat="1" applyFont="1" applyFill="1" applyBorder="1" applyAlignment="1">
      <alignment/>
    </xf>
    <xf numFmtId="176" fontId="3" fillId="0" borderId="0" xfId="0" applyNumberFormat="1" applyFont="1" applyFill="1" applyAlignment="1">
      <alignment horizontal="center"/>
    </xf>
    <xf numFmtId="176" fontId="5" fillId="0" borderId="0" xfId="0" applyNumberFormat="1" applyFont="1" applyFill="1" applyAlignment="1">
      <alignment horizontal="center"/>
    </xf>
    <xf numFmtId="176" fontId="0" fillId="0" borderId="0" xfId="0" applyNumberFormat="1" applyFont="1" applyFill="1" applyAlignment="1">
      <alignment horizontal="center"/>
    </xf>
    <xf numFmtId="176" fontId="15" fillId="0" borderId="0" xfId="0" applyNumberFormat="1" applyFont="1" applyFill="1" applyAlignment="1">
      <alignment horizontal="center"/>
    </xf>
    <xf numFmtId="176" fontId="0" fillId="0" borderId="0" xfId="0" applyNumberFormat="1" applyFont="1" applyFill="1" applyAlignment="1">
      <alignment/>
    </xf>
    <xf numFmtId="176" fontId="0" fillId="0" borderId="11" xfId="0" applyNumberFormat="1" applyFont="1" applyFill="1" applyBorder="1" applyAlignment="1">
      <alignment horizontal="center" vertical="center" wrapText="1"/>
    </xf>
    <xf numFmtId="176" fontId="4" fillId="0" borderId="13" xfId="0" applyNumberFormat="1" applyFont="1" applyFill="1" applyBorder="1" applyAlignment="1">
      <alignment/>
    </xf>
    <xf numFmtId="176" fontId="4" fillId="0" borderId="15" xfId="0" applyNumberFormat="1" applyFont="1" applyFill="1" applyBorder="1" applyAlignment="1">
      <alignment wrapText="1"/>
    </xf>
    <xf numFmtId="2" fontId="8" fillId="0" borderId="11" xfId="0" applyNumberFormat="1" applyFont="1" applyFill="1" applyBorder="1" applyAlignment="1">
      <alignment horizontal="center" wrapText="1"/>
    </xf>
    <xf numFmtId="172" fontId="5" fillId="0" borderId="14" xfId="0" applyNumberFormat="1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176" fontId="25" fillId="33" borderId="11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left" vertical="top" wrapText="1"/>
    </xf>
    <xf numFmtId="172" fontId="7" fillId="33" borderId="11" xfId="0" applyNumberFormat="1" applyFont="1" applyFill="1" applyBorder="1" applyAlignment="1">
      <alignment horizontal="left" vertical="top" wrapText="1"/>
    </xf>
    <xf numFmtId="172" fontId="4" fillId="33" borderId="11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0" fontId="5" fillId="33" borderId="13" xfId="0" applyFont="1" applyFill="1" applyBorder="1" applyAlignment="1">
      <alignment horizontal="left" vertical="top" wrapText="1"/>
    </xf>
    <xf numFmtId="0" fontId="4" fillId="33" borderId="13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vertical="top" wrapText="1"/>
    </xf>
    <xf numFmtId="2" fontId="4" fillId="33" borderId="11" xfId="0" applyNumberFormat="1" applyFont="1" applyFill="1" applyBorder="1" applyAlignment="1">
      <alignment/>
    </xf>
    <xf numFmtId="172" fontId="4" fillId="33" borderId="11" xfId="0" applyNumberFormat="1" applyFont="1" applyFill="1" applyBorder="1" applyAlignment="1">
      <alignment horizontal="left" vertical="top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2" fontId="25" fillId="33" borderId="11" xfId="0" applyNumberFormat="1" applyFont="1" applyFill="1" applyBorder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left" vertical="top" wrapText="1"/>
    </xf>
    <xf numFmtId="172" fontId="5" fillId="33" borderId="11" xfId="0" applyNumberFormat="1" applyFont="1" applyFill="1" applyBorder="1" applyAlignment="1">
      <alignment horizontal="left" vertical="top" wrapText="1"/>
    </xf>
    <xf numFmtId="0" fontId="16" fillId="33" borderId="10" xfId="0" applyFont="1" applyFill="1" applyBorder="1" applyAlignment="1">
      <alignment horizontal="center" vertical="center" wrapText="1"/>
    </xf>
    <xf numFmtId="0" fontId="16" fillId="33" borderId="12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5" fillId="33" borderId="21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172" fontId="4" fillId="33" borderId="13" xfId="0" applyNumberFormat="1" applyFont="1" applyFill="1" applyBorder="1" applyAlignment="1">
      <alignment horizontal="left" vertical="top" wrapText="1"/>
    </xf>
    <xf numFmtId="172" fontId="5" fillId="33" borderId="13" xfId="0" applyNumberFormat="1" applyFont="1" applyFill="1" applyBorder="1" applyAlignment="1">
      <alignment horizontal="left" vertical="top" wrapText="1"/>
    </xf>
    <xf numFmtId="172" fontId="25" fillId="0" borderId="0" xfId="0" applyNumberFormat="1" applyFont="1" applyFill="1" applyBorder="1" applyAlignment="1">
      <alignment/>
    </xf>
    <xf numFmtId="0" fontId="28" fillId="0" borderId="11" xfId="0" applyNumberFormat="1" applyFont="1" applyFill="1" applyBorder="1" applyAlignment="1" applyProtection="1">
      <alignment horizontal="left" vertical="top" wrapText="1"/>
      <protection locked="0"/>
    </xf>
    <xf numFmtId="49" fontId="28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11" xfId="0" applyNumberFormat="1" applyFont="1" applyFill="1" applyBorder="1" applyAlignment="1" applyProtection="1">
      <alignment horizontal="left" vertical="top" wrapText="1"/>
      <protection locked="0"/>
    </xf>
    <xf numFmtId="0" fontId="24" fillId="0" borderId="0" xfId="0" applyFont="1" applyFill="1" applyAlignment="1">
      <alignment vertical="top" wrapText="1"/>
    </xf>
    <xf numFmtId="0" fontId="73" fillId="0" borderId="11" xfId="0" applyFont="1" applyBorder="1" applyAlignment="1">
      <alignment wrapText="1"/>
    </xf>
    <xf numFmtId="4" fontId="0" fillId="0" borderId="11" xfId="0" applyNumberFormat="1" applyBorder="1" applyAlignment="1">
      <alignment/>
    </xf>
    <xf numFmtId="0" fontId="0" fillId="0" borderId="10" xfId="0" applyNumberFormat="1" applyFont="1" applyBorder="1" applyAlignment="1">
      <alignment horizontal="left" wrapText="1"/>
    </xf>
    <xf numFmtId="2" fontId="31" fillId="0" borderId="21" xfId="56" applyNumberFormat="1" applyFont="1" applyFill="1" applyBorder="1" applyAlignment="1">
      <alignment horizontal="left" wrapText="1"/>
      <protection/>
    </xf>
    <xf numFmtId="49" fontId="32" fillId="0" borderId="11" xfId="54" applyNumberFormat="1" applyBorder="1" applyAlignment="1">
      <alignment horizontal="left" vertical="center" wrapText="1"/>
      <protection/>
    </xf>
    <xf numFmtId="4" fontId="32" fillId="0" borderId="11" xfId="54" applyNumberFormat="1" applyBorder="1">
      <alignment vertical="center" wrapText="1"/>
      <protection/>
    </xf>
    <xf numFmtId="0" fontId="74" fillId="0" borderId="11" xfId="0" applyFont="1" applyFill="1" applyBorder="1" applyAlignment="1">
      <alignment wrapText="1"/>
    </xf>
    <xf numFmtId="196" fontId="11" fillId="0" borderId="0" xfId="0" applyNumberFormat="1" applyFont="1" applyFill="1" applyAlignment="1">
      <alignment horizontal="right" vertical="center" wrapText="1"/>
    </xf>
    <xf numFmtId="196" fontId="12" fillId="0" borderId="0" xfId="0" applyNumberFormat="1" applyFont="1" applyFill="1" applyAlignment="1">
      <alignment horizontal="right"/>
    </xf>
    <xf numFmtId="196" fontId="2" fillId="0" borderId="0" xfId="0" applyNumberFormat="1" applyFont="1" applyFill="1" applyAlignment="1">
      <alignment horizontal="right"/>
    </xf>
    <xf numFmtId="196" fontId="10" fillId="0" borderId="31" xfId="0" applyNumberFormat="1" applyFont="1" applyFill="1" applyBorder="1" applyAlignment="1">
      <alignment horizontal="right" vertical="center" wrapText="1"/>
    </xf>
    <xf numFmtId="196" fontId="10" fillId="0" borderId="32" xfId="0" applyNumberFormat="1" applyFont="1" applyFill="1" applyBorder="1" applyAlignment="1">
      <alignment horizontal="right" vertical="center" wrapText="1"/>
    </xf>
    <xf numFmtId="196" fontId="10" fillId="0" borderId="33" xfId="0" applyNumberFormat="1" applyFont="1" applyFill="1" applyBorder="1" applyAlignment="1">
      <alignment horizontal="right" vertical="center" wrapText="1"/>
    </xf>
    <xf numFmtId="196" fontId="10" fillId="0" borderId="34" xfId="0" applyNumberFormat="1" applyFont="1" applyFill="1" applyBorder="1" applyAlignment="1">
      <alignment horizontal="right" vertical="center" wrapText="1"/>
    </xf>
    <xf numFmtId="196" fontId="10" fillId="0" borderId="35" xfId="0" applyNumberFormat="1" applyFont="1" applyFill="1" applyBorder="1" applyAlignment="1">
      <alignment horizontal="right" vertical="center" wrapText="1"/>
    </xf>
    <xf numFmtId="196" fontId="10" fillId="0" borderId="36" xfId="0" applyNumberFormat="1" applyFont="1" applyFill="1" applyBorder="1" applyAlignment="1">
      <alignment horizontal="right" vertical="center" wrapText="1"/>
    </xf>
    <xf numFmtId="196" fontId="10" fillId="0" borderId="26" xfId="0" applyNumberFormat="1" applyFont="1" applyFill="1" applyBorder="1" applyAlignment="1">
      <alignment horizontal="right" vertical="center" wrapText="1"/>
    </xf>
    <xf numFmtId="196" fontId="10" fillId="0" borderId="11" xfId="0" applyNumberFormat="1" applyFont="1" applyFill="1" applyBorder="1" applyAlignment="1">
      <alignment horizontal="right" vertical="center" wrapText="1"/>
    </xf>
    <xf numFmtId="196" fontId="10" fillId="0" borderId="13" xfId="0" applyNumberFormat="1" applyFont="1" applyFill="1" applyBorder="1" applyAlignment="1">
      <alignment horizontal="right" vertical="center" wrapText="1"/>
    </xf>
    <xf numFmtId="196" fontId="10" fillId="0" borderId="29" xfId="0" applyNumberFormat="1" applyFont="1" applyFill="1" applyBorder="1" applyAlignment="1">
      <alignment horizontal="right" vertical="center" wrapText="1"/>
    </xf>
    <xf numFmtId="196" fontId="1" fillId="0" borderId="10" xfId="0" applyNumberFormat="1" applyFont="1" applyFill="1" applyBorder="1" applyAlignment="1">
      <alignment horizontal="right" vertical="center"/>
    </xf>
    <xf numFmtId="196" fontId="1" fillId="0" borderId="11" xfId="0" applyNumberFormat="1" applyFont="1" applyFill="1" applyBorder="1" applyAlignment="1">
      <alignment horizontal="right" vertical="center"/>
    </xf>
    <xf numFmtId="196" fontId="1" fillId="0" borderId="12" xfId="0" applyNumberFormat="1" applyFont="1" applyFill="1" applyBorder="1" applyAlignment="1">
      <alignment horizontal="right" vertical="center"/>
    </xf>
    <xf numFmtId="196" fontId="25" fillId="0" borderId="11" xfId="0" applyNumberFormat="1" applyFont="1" applyFill="1" applyBorder="1" applyAlignment="1">
      <alignment horizontal="right"/>
    </xf>
    <xf numFmtId="196" fontId="8" fillId="0" borderId="11" xfId="0" applyNumberFormat="1" applyFont="1" applyFill="1" applyBorder="1" applyAlignment="1">
      <alignment horizontal="right"/>
    </xf>
    <xf numFmtId="196" fontId="5" fillId="0" borderId="11" xfId="0" applyNumberFormat="1" applyFont="1" applyFill="1" applyBorder="1" applyAlignment="1">
      <alignment horizontal="right"/>
    </xf>
    <xf numFmtId="196" fontId="4" fillId="33" borderId="11" xfId="0" applyNumberFormat="1" applyFont="1" applyFill="1" applyBorder="1" applyAlignment="1">
      <alignment horizontal="right"/>
    </xf>
    <xf numFmtId="196" fontId="25" fillId="0" borderId="11" xfId="0" applyNumberFormat="1" applyFont="1" applyFill="1" applyBorder="1" applyAlignment="1">
      <alignment horizontal="right" vertical="center" wrapText="1"/>
    </xf>
    <xf numFmtId="196" fontId="6" fillId="0" borderId="18" xfId="0" applyNumberFormat="1" applyFont="1" applyFill="1" applyBorder="1" applyAlignment="1">
      <alignment horizontal="right" vertical="center" wrapText="1"/>
    </xf>
    <xf numFmtId="196" fontId="75" fillId="0" borderId="11" xfId="0" applyNumberFormat="1" applyFont="1" applyBorder="1" applyAlignment="1">
      <alignment horizontal="right"/>
    </xf>
    <xf numFmtId="196" fontId="5" fillId="0" borderId="11" xfId="0" applyNumberFormat="1" applyFont="1" applyFill="1" applyBorder="1" applyAlignment="1">
      <alignment horizontal="right" wrapText="1"/>
    </xf>
    <xf numFmtId="196" fontId="25" fillId="33" borderId="11" xfId="0" applyNumberFormat="1" applyFont="1" applyFill="1" applyBorder="1" applyAlignment="1">
      <alignment horizontal="right"/>
    </xf>
    <xf numFmtId="196" fontId="4" fillId="0" borderId="11" xfId="0" applyNumberFormat="1" applyFont="1" applyFill="1" applyBorder="1" applyAlignment="1">
      <alignment horizontal="right" vertical="top" wrapText="1"/>
    </xf>
    <xf numFmtId="196" fontId="3" fillId="0" borderId="11" xfId="0" applyNumberFormat="1" applyFont="1" applyFill="1" applyBorder="1" applyAlignment="1">
      <alignment horizontal="right" wrapText="1"/>
    </xf>
    <xf numFmtId="196" fontId="14" fillId="0" borderId="11" xfId="0" applyNumberFormat="1" applyFont="1" applyFill="1" applyBorder="1" applyAlignment="1">
      <alignment horizontal="right" wrapText="1"/>
    </xf>
    <xf numFmtId="196" fontId="4" fillId="0" borderId="11" xfId="0" applyNumberFormat="1" applyFont="1" applyFill="1" applyBorder="1" applyAlignment="1">
      <alignment horizontal="right"/>
    </xf>
    <xf numFmtId="196" fontId="14" fillId="0" borderId="11" xfId="0" applyNumberFormat="1" applyFont="1" applyFill="1" applyBorder="1" applyAlignment="1">
      <alignment horizontal="right"/>
    </xf>
    <xf numFmtId="196" fontId="8" fillId="0" borderId="11" xfId="0" applyNumberFormat="1" applyFont="1" applyFill="1" applyBorder="1" applyAlignment="1">
      <alignment horizontal="right" vertical="top" wrapText="1"/>
    </xf>
    <xf numFmtId="196" fontId="8" fillId="0" borderId="13" xfId="0" applyNumberFormat="1" applyFont="1" applyFill="1" applyBorder="1" applyAlignment="1">
      <alignment horizontal="right"/>
    </xf>
    <xf numFmtId="196" fontId="3" fillId="0" borderId="13" xfId="0" applyNumberFormat="1" applyFont="1" applyFill="1" applyBorder="1" applyAlignment="1">
      <alignment horizontal="right"/>
    </xf>
    <xf numFmtId="196" fontId="3" fillId="0" borderId="11" xfId="0" applyNumberFormat="1" applyFont="1" applyFill="1" applyBorder="1" applyAlignment="1">
      <alignment horizontal="right"/>
    </xf>
    <xf numFmtId="196" fontId="6" fillId="0" borderId="11" xfId="0" applyNumberFormat="1" applyFont="1" applyFill="1" applyBorder="1" applyAlignment="1">
      <alignment horizontal="right"/>
    </xf>
    <xf numFmtId="196" fontId="6" fillId="33" borderId="13" xfId="0" applyNumberFormat="1" applyFont="1" applyFill="1" applyBorder="1" applyAlignment="1">
      <alignment horizontal="right"/>
    </xf>
    <xf numFmtId="196" fontId="6" fillId="0" borderId="13" xfId="0" applyNumberFormat="1" applyFont="1" applyFill="1" applyBorder="1" applyAlignment="1">
      <alignment horizontal="right"/>
    </xf>
    <xf numFmtId="196" fontId="4" fillId="0" borderId="15" xfId="0" applyNumberFormat="1" applyFont="1" applyFill="1" applyBorder="1" applyAlignment="1">
      <alignment horizontal="right" wrapText="1"/>
    </xf>
    <xf numFmtId="196" fontId="5" fillId="0" borderId="0" xfId="0" applyNumberFormat="1" applyFont="1" applyFill="1" applyAlignment="1">
      <alignment horizontal="right"/>
    </xf>
    <xf numFmtId="196" fontId="3" fillId="0" borderId="0" xfId="0" applyNumberFormat="1" applyFont="1" applyFill="1" applyBorder="1" applyAlignment="1">
      <alignment horizontal="right"/>
    </xf>
    <xf numFmtId="196" fontId="3" fillId="0" borderId="0" xfId="0" applyNumberFormat="1" applyFont="1" applyFill="1" applyAlignment="1">
      <alignment horizontal="right"/>
    </xf>
    <xf numFmtId="196" fontId="15" fillId="0" borderId="0" xfId="0" applyNumberFormat="1" applyFont="1" applyFill="1" applyAlignment="1">
      <alignment horizontal="right"/>
    </xf>
    <xf numFmtId="196" fontId="0" fillId="0" borderId="0" xfId="0" applyNumberFormat="1" applyFont="1" applyFill="1" applyAlignment="1">
      <alignment horizontal="right"/>
    </xf>
    <xf numFmtId="176" fontId="14" fillId="34" borderId="11" xfId="0" applyNumberFormat="1" applyFont="1" applyFill="1" applyBorder="1" applyAlignment="1">
      <alignment horizontal="center" vertical="center" wrapText="1"/>
    </xf>
    <xf numFmtId="176" fontId="14" fillId="35" borderId="11" xfId="0" applyNumberFormat="1" applyFont="1" applyFill="1" applyBorder="1" applyAlignment="1">
      <alignment horizontal="center" vertical="center" wrapText="1"/>
    </xf>
    <xf numFmtId="176" fontId="14" fillId="36" borderId="11" xfId="0" applyNumberFormat="1" applyFont="1" applyFill="1" applyBorder="1" applyAlignment="1">
      <alignment horizontal="center" vertical="center" wrapText="1"/>
    </xf>
    <xf numFmtId="172" fontId="15" fillId="0" borderId="13" xfId="0" applyNumberFormat="1" applyFont="1" applyFill="1" applyBorder="1" applyAlignment="1">
      <alignment vertical="center" wrapText="1"/>
    </xf>
    <xf numFmtId="2" fontId="5" fillId="37" borderId="11" xfId="0" applyNumberFormat="1" applyFont="1" applyFill="1" applyBorder="1" applyAlignment="1">
      <alignment horizontal="center" vertical="center" wrapText="1"/>
    </xf>
    <xf numFmtId="172" fontId="5" fillId="0" borderId="13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53" applyNumberFormat="1" applyFont="1" applyFill="1" applyBorder="1" applyAlignment="1" applyProtection="1">
      <alignment vertical="top" wrapText="1"/>
      <protection/>
    </xf>
    <xf numFmtId="0" fontId="2" fillId="0" borderId="11" xfId="0" applyFont="1" applyFill="1" applyBorder="1" applyAlignment="1">
      <alignment horizontal="left" wrapText="1"/>
    </xf>
    <xf numFmtId="0" fontId="2" fillId="0" borderId="11" xfId="53" applyFont="1" applyFill="1" applyBorder="1" applyAlignment="1">
      <alignment horizontal="left" wrapText="1"/>
      <protection/>
    </xf>
    <xf numFmtId="0" fontId="11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12" fillId="0" borderId="0" xfId="0" applyFont="1" applyFill="1" applyAlignment="1">
      <alignment wrapText="1"/>
    </xf>
    <xf numFmtId="0" fontId="12" fillId="0" borderId="0" xfId="0" applyFont="1" applyFill="1" applyBorder="1" applyAlignment="1">
      <alignment wrapText="1"/>
    </xf>
    <xf numFmtId="2" fontId="12" fillId="0" borderId="0" xfId="0" applyNumberFormat="1" applyFont="1" applyFill="1" applyAlignment="1">
      <alignment wrapText="1"/>
    </xf>
    <xf numFmtId="0" fontId="2" fillId="0" borderId="0" xfId="0" applyFont="1" applyFill="1" applyBorder="1" applyAlignment="1">
      <alignment wrapText="1"/>
    </xf>
    <xf numFmtId="2" fontId="2" fillId="0" borderId="0" xfId="0" applyNumberFormat="1" applyFont="1" applyFill="1" applyAlignment="1">
      <alignment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8" fillId="0" borderId="0" xfId="0" applyFont="1" applyFill="1" applyAlignment="1">
      <alignment wrapText="1"/>
    </xf>
    <xf numFmtId="2" fontId="9" fillId="0" borderId="11" xfId="0" applyNumberFormat="1" applyFont="1" applyFill="1" applyBorder="1" applyAlignment="1">
      <alignment horizontal="center" wrapText="1"/>
    </xf>
    <xf numFmtId="2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172" fontId="8" fillId="0" borderId="11" xfId="0" applyNumberFormat="1" applyFont="1" applyFill="1" applyBorder="1" applyAlignment="1">
      <alignment horizontal="right" wrapText="1"/>
    </xf>
    <xf numFmtId="0" fontId="6" fillId="0" borderId="0" xfId="0" applyFont="1" applyFill="1" applyAlignment="1">
      <alignment wrapText="1"/>
    </xf>
    <xf numFmtId="2" fontId="0" fillId="0" borderId="11" xfId="0" applyNumberFormat="1" applyFont="1" applyBorder="1" applyAlignment="1">
      <alignment horizontal="right" vertical="center" wrapText="1"/>
    </xf>
    <xf numFmtId="2" fontId="6" fillId="0" borderId="11" xfId="0" applyNumberFormat="1" applyFont="1" applyFill="1" applyBorder="1" applyAlignment="1">
      <alignment horizontal="center" wrapText="1"/>
    </xf>
    <xf numFmtId="2" fontId="16" fillId="0" borderId="11" xfId="0" applyNumberFormat="1" applyFont="1" applyFill="1" applyBorder="1" applyAlignment="1">
      <alignment horizontal="center" wrapText="1"/>
    </xf>
    <xf numFmtId="2" fontId="18" fillId="0" borderId="11" xfId="0" applyNumberFormat="1" applyFont="1" applyFill="1" applyBorder="1" applyAlignment="1">
      <alignment horizontal="center" wrapText="1"/>
    </xf>
    <xf numFmtId="2" fontId="17" fillId="0" borderId="11" xfId="0" applyNumberFormat="1" applyFont="1" applyFill="1" applyBorder="1" applyAlignment="1">
      <alignment horizontal="center" wrapText="1"/>
    </xf>
    <xf numFmtId="0" fontId="25" fillId="0" borderId="0" xfId="0" applyFont="1" applyFill="1" applyAlignment="1">
      <alignment wrapText="1"/>
    </xf>
    <xf numFmtId="2" fontId="8" fillId="0" borderId="13" xfId="0" applyNumberFormat="1" applyFont="1" applyFill="1" applyBorder="1" applyAlignment="1">
      <alignment horizontal="center" wrapText="1"/>
    </xf>
    <xf numFmtId="2" fontId="9" fillId="0" borderId="13" xfId="0" applyNumberFormat="1" applyFont="1" applyFill="1" applyBorder="1" applyAlignment="1">
      <alignment horizontal="center" wrapText="1"/>
    </xf>
    <xf numFmtId="4" fontId="6" fillId="0" borderId="15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13" fillId="0" borderId="0" xfId="0" applyFont="1" applyFill="1" applyAlignment="1">
      <alignment wrapText="1"/>
    </xf>
    <xf numFmtId="0" fontId="13" fillId="0" borderId="0" xfId="0" applyFont="1" applyFill="1" applyBorder="1" applyAlignment="1">
      <alignment wrapText="1"/>
    </xf>
    <xf numFmtId="2" fontId="13" fillId="0" borderId="0" xfId="0" applyNumberFormat="1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 wrapText="1"/>
    </xf>
    <xf numFmtId="2" fontId="0" fillId="0" borderId="0" xfId="0" applyNumberFormat="1" applyFont="1" applyFill="1" applyAlignment="1">
      <alignment wrapText="1"/>
    </xf>
    <xf numFmtId="196" fontId="10" fillId="0" borderId="28" xfId="0" applyNumberFormat="1" applyFont="1" applyFill="1" applyBorder="1" applyAlignment="1">
      <alignment horizontal="right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37" borderId="11" xfId="0" applyFont="1" applyFill="1" applyBorder="1" applyAlignment="1">
      <alignment horizontal="center" vertical="center" wrapText="1"/>
    </xf>
    <xf numFmtId="0" fontId="76" fillId="0" borderId="11" xfId="0" applyFont="1" applyBorder="1" applyAlignment="1">
      <alignment wrapText="1"/>
    </xf>
    <xf numFmtId="0" fontId="21" fillId="0" borderId="11" xfId="0" applyFont="1" applyFill="1" applyBorder="1" applyAlignment="1">
      <alignment horizontal="left" vertical="center" wrapText="1"/>
    </xf>
    <xf numFmtId="2" fontId="21" fillId="0" borderId="11" xfId="0" applyNumberFormat="1" applyFont="1" applyFill="1" applyBorder="1" applyAlignment="1">
      <alignment horizontal="center" vertical="center" wrapText="1"/>
    </xf>
    <xf numFmtId="2" fontId="21" fillId="38" borderId="11" xfId="0" applyNumberFormat="1" applyFont="1" applyFill="1" applyBorder="1" applyAlignment="1">
      <alignment horizontal="center" vertical="center" wrapText="1"/>
    </xf>
    <xf numFmtId="0" fontId="3" fillId="38" borderId="0" xfId="0" applyFont="1" applyFill="1" applyAlignment="1">
      <alignment/>
    </xf>
    <xf numFmtId="179" fontId="74" fillId="0" borderId="11" xfId="0" applyNumberFormat="1" applyFont="1" applyBorder="1" applyAlignment="1">
      <alignment/>
    </xf>
    <xf numFmtId="179" fontId="31" fillId="0" borderId="21" xfId="56" applyNumberFormat="1" applyFont="1" applyFill="1" applyBorder="1" applyAlignment="1">
      <alignment horizontal="right" wrapText="1"/>
      <protection/>
    </xf>
    <xf numFmtId="0" fontId="10" fillId="0" borderId="11" xfId="0" applyFont="1" applyFill="1" applyBorder="1" applyAlignment="1">
      <alignment wrapText="1"/>
    </xf>
    <xf numFmtId="4" fontId="32" fillId="0" borderId="11" xfId="54" applyNumberFormat="1" applyBorder="1" applyAlignment="1">
      <alignment horizontal="center" vertical="center" wrapText="1"/>
      <protection/>
    </xf>
    <xf numFmtId="4" fontId="3" fillId="0" borderId="11" xfId="0" applyNumberFormat="1" applyFont="1" applyFill="1" applyBorder="1" applyAlignment="1">
      <alignment horizontal="center" vertical="center"/>
    </xf>
    <xf numFmtId="2" fontId="0" fillId="0" borderId="11" xfId="0" applyNumberFormat="1" applyFont="1" applyBorder="1" applyAlignment="1">
      <alignment horizontal="right" vertical="center"/>
    </xf>
    <xf numFmtId="179" fontId="75" fillId="0" borderId="11" xfId="0" applyNumberFormat="1" applyFont="1" applyBorder="1" applyAlignment="1">
      <alignment/>
    </xf>
    <xf numFmtId="0" fontId="74" fillId="0" borderId="11" xfId="0" applyNumberFormat="1" applyFont="1" applyBorder="1" applyAlignment="1">
      <alignment wrapText="1"/>
    </xf>
    <xf numFmtId="179" fontId="74" fillId="0" borderId="11" xfId="0" applyNumberFormat="1" applyFont="1" applyBorder="1" applyAlignment="1">
      <alignment/>
    </xf>
    <xf numFmtId="172" fontId="0" fillId="0" borderId="11" xfId="0" applyNumberFormat="1" applyFont="1" applyBorder="1" applyAlignment="1">
      <alignment horizontal="right" vertical="center"/>
    </xf>
    <xf numFmtId="4" fontId="0" fillId="0" borderId="11" xfId="0" applyNumberFormat="1" applyFont="1" applyBorder="1" applyAlignment="1">
      <alignment horizontal="right" vertical="center"/>
    </xf>
    <xf numFmtId="176" fontId="21" fillId="0" borderId="11" xfId="0" applyNumberFormat="1" applyFont="1" applyFill="1" applyBorder="1" applyAlignment="1">
      <alignment vertical="center"/>
    </xf>
    <xf numFmtId="173" fontId="0" fillId="0" borderId="11" xfId="0" applyNumberFormat="1" applyFont="1" applyBorder="1" applyAlignment="1">
      <alignment horizontal="right" vertical="center"/>
    </xf>
    <xf numFmtId="176" fontId="4" fillId="33" borderId="11" xfId="0" applyNumberFormat="1" applyFont="1" applyFill="1" applyBorder="1" applyAlignment="1">
      <alignment/>
    </xf>
    <xf numFmtId="196" fontId="4" fillId="33" borderId="11" xfId="0" applyNumberFormat="1" applyFont="1" applyFill="1" applyBorder="1" applyAlignment="1">
      <alignment horizontal="right"/>
    </xf>
    <xf numFmtId="176" fontId="25" fillId="33" borderId="11" xfId="0" applyNumberFormat="1" applyFont="1" applyFill="1" applyBorder="1" applyAlignment="1">
      <alignment/>
    </xf>
    <xf numFmtId="179" fontId="74" fillId="0" borderId="11" xfId="0" applyNumberFormat="1" applyFont="1" applyFill="1" applyBorder="1" applyAlignment="1">
      <alignment/>
    </xf>
    <xf numFmtId="196" fontId="4" fillId="33" borderId="11" xfId="0" applyNumberFormat="1" applyFont="1" applyFill="1" applyBorder="1" applyAlignment="1">
      <alignment horizontal="right"/>
    </xf>
    <xf numFmtId="196" fontId="25" fillId="33" borderId="11" xfId="0" applyNumberFormat="1" applyFont="1" applyFill="1" applyBorder="1" applyAlignment="1">
      <alignment horizontal="right"/>
    </xf>
    <xf numFmtId="196" fontId="6" fillId="33" borderId="13" xfId="0" applyNumberFormat="1" applyFont="1" applyFill="1" applyBorder="1" applyAlignment="1">
      <alignment horizontal="right"/>
    </xf>
    <xf numFmtId="193" fontId="32" fillId="0" borderId="11" xfId="54" applyNumberFormat="1" applyBorder="1">
      <alignment vertical="center" wrapText="1"/>
      <protection/>
    </xf>
    <xf numFmtId="0" fontId="0" fillId="0" borderId="11" xfId="0" applyBorder="1" applyAlignment="1">
      <alignment vertical="center" wrapText="1"/>
    </xf>
    <xf numFmtId="4" fontId="0" fillId="0" borderId="11" xfId="0" applyNumberFormat="1" applyBorder="1" applyAlignment="1">
      <alignment vertical="center"/>
    </xf>
    <xf numFmtId="2" fontId="33" fillId="0" borderId="11" xfId="0" applyNumberFormat="1" applyFont="1" applyFill="1" applyBorder="1" applyAlignment="1">
      <alignment horizontal="right"/>
    </xf>
    <xf numFmtId="2" fontId="14" fillId="39" borderId="11" xfId="0" applyNumberFormat="1" applyFont="1" applyFill="1" applyBorder="1" applyAlignment="1">
      <alignment horizontal="right"/>
    </xf>
    <xf numFmtId="2" fontId="0" fillId="0" borderId="0" xfId="0" applyNumberFormat="1" applyAlignment="1">
      <alignment horizontal="left"/>
    </xf>
    <xf numFmtId="4" fontId="9" fillId="40" borderId="13" xfId="0" applyNumberFormat="1" applyFont="1" applyFill="1" applyBorder="1" applyAlignment="1">
      <alignment horizontal="center"/>
    </xf>
    <xf numFmtId="4" fontId="0" fillId="0" borderId="11" xfId="0" applyNumberFormat="1" applyFont="1" applyBorder="1" applyAlignment="1">
      <alignment horizontal="right" vertical="center" wrapText="1"/>
    </xf>
    <xf numFmtId="0" fontId="6" fillId="0" borderId="26" xfId="0" applyFont="1" applyFill="1" applyBorder="1" applyAlignment="1">
      <alignment horizontal="center" vertical="center" wrapText="1"/>
    </xf>
    <xf numFmtId="172" fontId="6" fillId="0" borderId="26" xfId="0" applyNumberFormat="1" applyFont="1" applyFill="1" applyBorder="1" applyAlignment="1">
      <alignment horizontal="center" vertical="center" wrapText="1"/>
    </xf>
    <xf numFmtId="196" fontId="5" fillId="0" borderId="13" xfId="0" applyNumberFormat="1" applyFont="1" applyFill="1" applyBorder="1" applyAlignment="1">
      <alignment horizontal="right"/>
    </xf>
    <xf numFmtId="2" fontId="0" fillId="0" borderId="11" xfId="0" applyNumberFormat="1" applyBorder="1" applyAlignment="1">
      <alignment horizontal="center"/>
    </xf>
    <xf numFmtId="0" fontId="10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0" fillId="37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37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37" borderId="12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12" xfId="0" applyFont="1" applyFill="1" applyBorder="1" applyAlignment="1">
      <alignment horizontal="center" vertical="center" wrapText="1"/>
    </xf>
    <xf numFmtId="172" fontId="21" fillId="0" borderId="12" xfId="0" applyNumberFormat="1" applyFont="1" applyFill="1" applyBorder="1" applyAlignment="1">
      <alignment horizontal="center" vertical="center" wrapText="1"/>
    </xf>
    <xf numFmtId="0" fontId="21" fillId="37" borderId="12" xfId="0" applyFont="1" applyFill="1" applyBorder="1" applyAlignment="1">
      <alignment horizontal="center" vertical="center" wrapText="1"/>
    </xf>
    <xf numFmtId="0" fontId="2" fillId="37" borderId="37" xfId="57" applyFont="1" applyFill="1" applyBorder="1" applyAlignment="1">
      <alignment horizontal="left" vertical="center" wrapText="1"/>
      <protection/>
    </xf>
    <xf numFmtId="0" fontId="15" fillId="37" borderId="11" xfId="0" applyFont="1" applyFill="1" applyBorder="1" applyAlignment="1">
      <alignment wrapText="1"/>
    </xf>
    <xf numFmtId="196" fontId="14" fillId="40" borderId="11" xfId="0" applyNumberFormat="1" applyFont="1" applyFill="1" applyBorder="1" applyAlignment="1">
      <alignment horizontal="right"/>
    </xf>
    <xf numFmtId="0" fontId="77" fillId="0" borderId="11" xfId="0" applyFont="1" applyFill="1" applyBorder="1" applyAlignment="1">
      <alignment wrapText="1"/>
    </xf>
    <xf numFmtId="4" fontId="32" fillId="40" borderId="11" xfId="54" applyNumberFormat="1" applyFill="1" applyBorder="1">
      <alignment vertical="center" wrapText="1"/>
      <protection/>
    </xf>
    <xf numFmtId="4" fontId="32" fillId="40" borderId="11" xfId="54" applyNumberFormat="1" applyFill="1" applyBorder="1">
      <alignment vertical="center" wrapText="1"/>
      <protection/>
    </xf>
    <xf numFmtId="3" fontId="0" fillId="0" borderId="11" xfId="0" applyNumberFormat="1" applyFont="1" applyBorder="1" applyAlignment="1">
      <alignment horizontal="right" vertical="center"/>
    </xf>
    <xf numFmtId="0" fontId="0" fillId="0" borderId="21" xfId="0" applyFont="1" applyFill="1" applyBorder="1" applyAlignment="1">
      <alignment horizontal="center" vertical="center" wrapText="1"/>
    </xf>
    <xf numFmtId="0" fontId="74" fillId="0" borderId="11" xfId="0" applyNumberFormat="1" applyFont="1" applyBorder="1" applyAlignment="1">
      <alignment wrapText="1"/>
    </xf>
    <xf numFmtId="176" fontId="5" fillId="5" borderId="11" xfId="0" applyNumberFormat="1" applyFont="1" applyFill="1" applyBorder="1" applyAlignment="1">
      <alignment/>
    </xf>
    <xf numFmtId="196" fontId="75" fillId="5" borderId="11" xfId="0" applyNumberFormat="1" applyFont="1" applyFill="1" applyBorder="1" applyAlignment="1">
      <alignment horizontal="right"/>
    </xf>
    <xf numFmtId="196" fontId="5" fillId="5" borderId="11" xfId="0" applyNumberFormat="1" applyFont="1" applyFill="1" applyBorder="1" applyAlignment="1">
      <alignment horizontal="right" wrapText="1"/>
    </xf>
    <xf numFmtId="0" fontId="5" fillId="0" borderId="11" xfId="0" applyNumberFormat="1" applyFont="1" applyFill="1" applyBorder="1" applyAlignment="1">
      <alignment horizontal="left" vertical="center" wrapText="1"/>
    </xf>
    <xf numFmtId="49" fontId="24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8" xfId="0" applyFont="1" applyFill="1" applyBorder="1" applyAlignment="1">
      <alignment horizontal="left" vertical="center" wrapText="1"/>
    </xf>
    <xf numFmtId="0" fontId="74" fillId="0" borderId="11" xfId="0" applyFont="1" applyFill="1" applyBorder="1" applyAlignment="1">
      <alignment wrapText="1"/>
    </xf>
    <xf numFmtId="179" fontId="74" fillId="0" borderId="11" xfId="0" applyNumberFormat="1" applyFont="1" applyFill="1" applyBorder="1" applyAlignment="1">
      <alignment/>
    </xf>
    <xf numFmtId="196" fontId="4" fillId="33" borderId="11" xfId="0" applyNumberFormat="1" applyFont="1" applyFill="1" applyBorder="1" applyAlignment="1">
      <alignment horizontal="right"/>
    </xf>
    <xf numFmtId="196" fontId="74" fillId="0" borderId="11" xfId="0" applyNumberFormat="1" applyFont="1" applyFill="1" applyBorder="1" applyAlignment="1">
      <alignment horizontal="right"/>
    </xf>
    <xf numFmtId="2" fontId="8" fillId="11" borderId="11" xfId="0" applyNumberFormat="1" applyFont="1" applyFill="1" applyBorder="1" applyAlignment="1">
      <alignment horizontal="center" wrapText="1"/>
    </xf>
    <xf numFmtId="179" fontId="74" fillId="0" borderId="11" xfId="0" applyNumberFormat="1" applyFont="1" applyBorder="1" applyAlignment="1">
      <alignment/>
    </xf>
    <xf numFmtId="0" fontId="74" fillId="0" borderId="11" xfId="0" applyNumberFormat="1" applyFont="1" applyBorder="1" applyAlignment="1">
      <alignment wrapText="1"/>
    </xf>
    <xf numFmtId="176" fontId="3" fillId="5" borderId="11" xfId="0" applyNumberFormat="1" applyFont="1" applyFill="1" applyBorder="1" applyAlignment="1">
      <alignment wrapText="1"/>
    </xf>
    <xf numFmtId="176" fontId="14" fillId="5" borderId="11" xfId="0" applyNumberFormat="1" applyFont="1" applyFill="1" applyBorder="1" applyAlignment="1">
      <alignment wrapText="1"/>
    </xf>
    <xf numFmtId="172" fontId="5" fillId="0" borderId="11" xfId="0" applyNumberFormat="1" applyFont="1" applyFill="1" applyBorder="1" applyAlignment="1">
      <alignment horizontal="justify" vertical="center" wrapText="1"/>
    </xf>
    <xf numFmtId="0" fontId="21" fillId="0" borderId="11" xfId="0" applyFont="1" applyFill="1" applyBorder="1" applyAlignment="1">
      <alignment horizontal="justify" vertical="center" wrapText="1"/>
    </xf>
    <xf numFmtId="0" fontId="21" fillId="0" borderId="18" xfId="0" applyFont="1" applyFill="1" applyBorder="1" applyAlignment="1">
      <alignment horizontal="left" vertical="center" wrapText="1"/>
    </xf>
    <xf numFmtId="172" fontId="10" fillId="0" borderId="11" xfId="0" applyNumberFormat="1" applyFont="1" applyFill="1" applyBorder="1" applyAlignment="1">
      <alignment horizontal="left"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vertical="center" wrapText="1"/>
    </xf>
    <xf numFmtId="0" fontId="27" fillId="0" borderId="21" xfId="0" applyFont="1" applyFill="1" applyBorder="1" applyAlignment="1">
      <alignment horizontal="left" vertical="center" wrapText="1"/>
    </xf>
    <xf numFmtId="49" fontId="27" fillId="0" borderId="21" xfId="0" applyNumberFormat="1" applyFont="1" applyFill="1" applyBorder="1" applyAlignment="1">
      <alignment vertical="center" wrapText="1"/>
    </xf>
    <xf numFmtId="49" fontId="27" fillId="0" borderId="11" xfId="0" applyNumberFormat="1" applyFont="1" applyFill="1" applyBorder="1" applyAlignment="1">
      <alignment vertical="center" wrapText="1"/>
    </xf>
    <xf numFmtId="49" fontId="2" fillId="0" borderId="11" xfId="0" applyNumberFormat="1" applyFont="1" applyFill="1" applyBorder="1" applyAlignment="1">
      <alignment vertical="center" wrapText="1"/>
    </xf>
    <xf numFmtId="173" fontId="21" fillId="34" borderId="11" xfId="0" applyNumberFormat="1" applyFont="1" applyFill="1" applyBorder="1" applyAlignment="1">
      <alignment horizontal="center" vertical="center" wrapText="1"/>
    </xf>
    <xf numFmtId="2" fontId="2" fillId="34" borderId="11" xfId="0" applyNumberFormat="1" applyFont="1" applyFill="1" applyBorder="1" applyAlignment="1">
      <alignment horizontal="center" vertical="center" wrapText="1"/>
    </xf>
    <xf numFmtId="173" fontId="2" fillId="34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justify" vertical="center" wrapText="1"/>
    </xf>
    <xf numFmtId="176" fontId="21" fillId="34" borderId="11" xfId="0" applyNumberFormat="1" applyFont="1" applyFill="1" applyBorder="1" applyAlignment="1">
      <alignment horizontal="center" vertical="center" wrapText="1"/>
    </xf>
    <xf numFmtId="49" fontId="21" fillId="0" borderId="21" xfId="0" applyNumberFormat="1" applyFont="1" applyFill="1" applyBorder="1" applyAlignment="1">
      <alignment vertical="center" wrapText="1"/>
    </xf>
    <xf numFmtId="49" fontId="21" fillId="41" borderId="21" xfId="0" applyNumberFormat="1" applyFont="1" applyFill="1" applyBorder="1" applyAlignment="1">
      <alignment vertical="center" wrapText="1"/>
    </xf>
    <xf numFmtId="49" fontId="21" fillId="41" borderId="11" xfId="0" applyNumberFormat="1" applyFont="1" applyFill="1" applyBorder="1" applyAlignment="1">
      <alignment vertical="center" wrapText="1"/>
    </xf>
    <xf numFmtId="49" fontId="5" fillId="41" borderId="11" xfId="0" applyNumberFormat="1" applyFont="1" applyFill="1" applyBorder="1" applyAlignment="1">
      <alignment vertical="center" wrapText="1"/>
    </xf>
    <xf numFmtId="2" fontId="21" fillId="41" borderId="11" xfId="0" applyNumberFormat="1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21" fillId="41" borderId="11" xfId="0" applyFont="1" applyFill="1" applyBorder="1" applyAlignment="1">
      <alignment horizontal="left" vertical="center" wrapText="1"/>
    </xf>
    <xf numFmtId="4" fontId="20" fillId="0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right" vertical="center" wrapText="1"/>
    </xf>
    <xf numFmtId="0" fontId="74" fillId="0" borderId="11" xfId="0" applyNumberFormat="1" applyFont="1" applyBorder="1" applyAlignment="1">
      <alignment wrapText="1"/>
    </xf>
    <xf numFmtId="49" fontId="32" fillId="42" borderId="11" xfId="54" applyNumberFormat="1" applyFill="1" applyBorder="1" applyAlignment="1">
      <alignment horizontal="left" vertical="center" wrapText="1"/>
      <protection/>
    </xf>
    <xf numFmtId="4" fontId="0" fillId="4" borderId="11" xfId="0" applyNumberFormat="1" applyFont="1" applyFill="1" applyBorder="1" applyAlignment="1">
      <alignment horizontal="right" vertical="center"/>
    </xf>
    <xf numFmtId="2" fontId="0" fillId="42" borderId="11" xfId="0" applyNumberFormat="1" applyFont="1" applyFill="1" applyBorder="1" applyAlignment="1">
      <alignment horizontal="right" vertical="center"/>
    </xf>
    <xf numFmtId="4" fontId="0" fillId="10" borderId="11" xfId="0" applyNumberFormat="1" applyFont="1" applyFill="1" applyBorder="1" applyAlignment="1">
      <alignment horizontal="right" vertical="center"/>
    </xf>
    <xf numFmtId="2" fontId="0" fillId="10" borderId="11" xfId="0" applyNumberFormat="1" applyFont="1" applyFill="1" applyBorder="1" applyAlignment="1">
      <alignment horizontal="right" vertical="center"/>
    </xf>
    <xf numFmtId="4" fontId="0" fillId="10" borderId="11" xfId="0" applyNumberFormat="1" applyFill="1" applyBorder="1" applyAlignment="1">
      <alignment vertical="center"/>
    </xf>
    <xf numFmtId="0" fontId="74" fillId="4" borderId="11" xfId="0" applyNumberFormat="1" applyFont="1" applyFill="1" applyBorder="1" applyAlignment="1">
      <alignment wrapText="1"/>
    </xf>
    <xf numFmtId="0" fontId="74" fillId="10" borderId="11" xfId="0" applyNumberFormat="1" applyFont="1" applyFill="1" applyBorder="1" applyAlignment="1">
      <alignment wrapText="1"/>
    </xf>
    <xf numFmtId="0" fontId="5" fillId="10" borderId="11" xfId="0" applyFont="1" applyFill="1" applyBorder="1" applyAlignment="1">
      <alignment vertical="center" wrapText="1"/>
    </xf>
    <xf numFmtId="172" fontId="5" fillId="10" borderId="11" xfId="0" applyNumberFormat="1" applyFont="1" applyFill="1" applyBorder="1" applyAlignment="1">
      <alignment vertical="center" wrapText="1"/>
    </xf>
    <xf numFmtId="0" fontId="15" fillId="0" borderId="11" xfId="0" applyFont="1" applyFill="1" applyBorder="1" applyAlignment="1">
      <alignment horizontal="left" vertical="center" wrapText="1"/>
    </xf>
    <xf numFmtId="0" fontId="20" fillId="0" borderId="18" xfId="0" applyFont="1" applyFill="1" applyBorder="1" applyAlignment="1">
      <alignment horizontal="center" vertical="center" wrapText="1"/>
    </xf>
    <xf numFmtId="49" fontId="24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1" xfId="0" applyNumberFormat="1" applyFont="1" applyFill="1" applyBorder="1" applyAlignment="1">
      <alignment horizontal="left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24" fillId="33" borderId="11" xfId="0" applyNumberFormat="1" applyFont="1" applyFill="1" applyBorder="1" applyAlignment="1" applyProtection="1">
      <alignment horizontal="left" vertical="top" wrapText="1"/>
      <protection locked="0"/>
    </xf>
    <xf numFmtId="49" fontId="5" fillId="0" borderId="18" xfId="0" applyNumberFormat="1" applyFont="1" applyFill="1" applyBorder="1" applyAlignment="1">
      <alignment horizontal="left" vertical="center" wrapText="1"/>
    </xf>
    <xf numFmtId="49" fontId="5" fillId="40" borderId="11" xfId="0" applyNumberFormat="1" applyFont="1" applyFill="1" applyBorder="1" applyAlignment="1">
      <alignment horizontal="left" vertical="center" wrapText="1"/>
    </xf>
    <xf numFmtId="4" fontId="0" fillId="40" borderId="11" xfId="0" applyNumberFormat="1" applyFill="1" applyBorder="1" applyAlignment="1">
      <alignment vertical="center"/>
    </xf>
    <xf numFmtId="4" fontId="0" fillId="40" borderId="11" xfId="0" applyNumberFormat="1" applyFill="1" applyBorder="1" applyAlignment="1">
      <alignment/>
    </xf>
    <xf numFmtId="49" fontId="5" fillId="40" borderId="12" xfId="0" applyNumberFormat="1" applyFont="1" applyFill="1" applyBorder="1" applyAlignment="1">
      <alignment horizontal="left" vertical="center" wrapText="1"/>
    </xf>
    <xf numFmtId="49" fontId="3" fillId="40" borderId="21" xfId="0" applyNumberFormat="1" applyFont="1" applyFill="1" applyBorder="1" applyAlignment="1">
      <alignment horizontal="left" vertical="center" wrapText="1"/>
    </xf>
    <xf numFmtId="0" fontId="15" fillId="40" borderId="11" xfId="0" applyFont="1" applyFill="1" applyBorder="1" applyAlignment="1">
      <alignment vertical="center" wrapText="1"/>
    </xf>
    <xf numFmtId="0" fontId="0" fillId="40" borderId="21" xfId="0" applyFont="1" applyFill="1" applyBorder="1" applyAlignment="1">
      <alignment vertical="center" wrapText="1"/>
    </xf>
    <xf numFmtId="0" fontId="5" fillId="40" borderId="11" xfId="0" applyFont="1" applyFill="1" applyBorder="1" applyAlignment="1">
      <alignment horizontal="left" vertical="center" wrapText="1"/>
    </xf>
    <xf numFmtId="0" fontId="5" fillId="40" borderId="13" xfId="0" applyFont="1" applyFill="1" applyBorder="1" applyAlignment="1">
      <alignment horizontal="left" vertical="center" wrapText="1"/>
    </xf>
    <xf numFmtId="2" fontId="9" fillId="40" borderId="13" xfId="0" applyNumberFormat="1" applyFont="1" applyFill="1" applyBorder="1" applyAlignment="1">
      <alignment horizontal="center"/>
    </xf>
    <xf numFmtId="0" fontId="0" fillId="40" borderId="10" xfId="0" applyNumberFormat="1" applyFont="1" applyFill="1" applyBorder="1" applyAlignment="1">
      <alignment horizontal="left" wrapText="1"/>
    </xf>
    <xf numFmtId="172" fontId="5" fillId="40" borderId="12" xfId="0" applyNumberFormat="1" applyFont="1" applyFill="1" applyBorder="1" applyAlignment="1">
      <alignment horizontal="left" vertical="center" wrapText="1"/>
    </xf>
    <xf numFmtId="2" fontId="0" fillId="40" borderId="11" xfId="0" applyNumberFormat="1" applyFont="1" applyFill="1" applyBorder="1" applyAlignment="1">
      <alignment horizontal="right" vertical="center"/>
    </xf>
    <xf numFmtId="172" fontId="0" fillId="40" borderId="11" xfId="0" applyNumberFormat="1" applyFont="1" applyFill="1" applyBorder="1" applyAlignment="1">
      <alignment horizontal="right" vertical="center"/>
    </xf>
    <xf numFmtId="4" fontId="0" fillId="40" borderId="11" xfId="0" applyNumberFormat="1" applyFont="1" applyFill="1" applyBorder="1" applyAlignment="1">
      <alignment horizontal="right" vertical="center"/>
    </xf>
    <xf numFmtId="0" fontId="74" fillId="40" borderId="11" xfId="0" applyNumberFormat="1" applyFont="1" applyFill="1" applyBorder="1" applyAlignment="1">
      <alignment wrapText="1"/>
    </xf>
    <xf numFmtId="172" fontId="5" fillId="40" borderId="11" xfId="0" applyNumberFormat="1" applyFont="1" applyFill="1" applyBorder="1" applyAlignment="1">
      <alignment horizontal="left" vertical="center" wrapText="1"/>
    </xf>
    <xf numFmtId="0" fontId="74" fillId="40" borderId="12" xfId="0" applyNumberFormat="1" applyFont="1" applyFill="1" applyBorder="1" applyAlignment="1">
      <alignment wrapText="1"/>
    </xf>
    <xf numFmtId="179" fontId="75" fillId="40" borderId="11" xfId="0" applyNumberFormat="1" applyFont="1" applyFill="1" applyBorder="1" applyAlignment="1">
      <alignment/>
    </xf>
    <xf numFmtId="179" fontId="74" fillId="40" borderId="11" xfId="0" applyNumberFormat="1" applyFont="1" applyFill="1" applyBorder="1" applyAlignment="1">
      <alignment/>
    </xf>
    <xf numFmtId="0" fontId="2" fillId="0" borderId="3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/>
    </xf>
    <xf numFmtId="1" fontId="24" fillId="0" borderId="13" xfId="0" applyNumberFormat="1" applyFont="1" applyFill="1" applyBorder="1" applyAlignment="1" applyProtection="1">
      <alignment horizontal="center" vertical="center" wrapText="1"/>
      <protection/>
    </xf>
    <xf numFmtId="1" fontId="24" fillId="0" borderId="28" xfId="0" applyNumberFormat="1" applyFont="1" applyFill="1" applyBorder="1" applyAlignment="1" applyProtection="1">
      <alignment horizontal="center" vertical="center" wrapText="1"/>
      <protection/>
    </xf>
    <xf numFmtId="1" fontId="24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>
      <alignment horizontal="center"/>
    </xf>
    <xf numFmtId="2" fontId="21" fillId="0" borderId="27" xfId="0" applyNumberFormat="1" applyFont="1" applyFill="1" applyBorder="1" applyAlignment="1">
      <alignment horizontal="center" vertical="center" wrapText="1"/>
    </xf>
    <xf numFmtId="2" fontId="21" fillId="0" borderId="28" xfId="0" applyNumberFormat="1" applyFont="1" applyFill="1" applyBorder="1" applyAlignment="1">
      <alignment horizontal="center" vertical="center" wrapText="1"/>
    </xf>
    <xf numFmtId="2" fontId="21" fillId="0" borderId="29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1" fontId="24" fillId="0" borderId="21" xfId="0" applyNumberFormat="1" applyFont="1" applyFill="1" applyBorder="1" applyAlignment="1" applyProtection="1">
      <alignment horizontal="center" vertical="center" wrapText="1"/>
      <protection/>
    </xf>
    <xf numFmtId="1" fontId="24" fillId="0" borderId="18" xfId="0" applyNumberFormat="1" applyFont="1" applyFill="1" applyBorder="1" applyAlignment="1" applyProtection="1">
      <alignment horizontal="center" vertical="center" wrapText="1"/>
      <protection/>
    </xf>
    <xf numFmtId="1" fontId="24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38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176" fontId="10" fillId="0" borderId="13" xfId="0" applyNumberFormat="1" applyFont="1" applyFill="1" applyBorder="1" applyAlignment="1">
      <alignment horizontal="center" vertical="center" wrapText="1"/>
    </xf>
    <xf numFmtId="176" fontId="10" fillId="0" borderId="29" xfId="0" applyNumberFormat="1" applyFont="1" applyFill="1" applyBorder="1" applyAlignment="1">
      <alignment horizontal="center" vertical="center" wrapText="1"/>
    </xf>
    <xf numFmtId="176" fontId="10" fillId="0" borderId="21" xfId="0" applyNumberFormat="1" applyFont="1" applyFill="1" applyBorder="1" applyAlignment="1">
      <alignment horizontal="center" vertical="center" wrapText="1"/>
    </xf>
    <xf numFmtId="176" fontId="10" fillId="0" borderId="12" xfId="0" applyNumberFormat="1" applyFont="1" applyFill="1" applyBorder="1" applyAlignment="1">
      <alignment horizontal="center" vertical="center" wrapText="1"/>
    </xf>
    <xf numFmtId="176" fontId="10" fillId="0" borderId="31" xfId="0" applyNumberFormat="1" applyFont="1" applyFill="1" applyBorder="1" applyAlignment="1">
      <alignment horizontal="center" vertical="center" wrapText="1"/>
    </xf>
    <xf numFmtId="176" fontId="10" fillId="0" borderId="32" xfId="0" applyNumberFormat="1" applyFont="1" applyFill="1" applyBorder="1" applyAlignment="1">
      <alignment horizontal="center" vertical="center" wrapText="1"/>
    </xf>
    <xf numFmtId="176" fontId="10" fillId="0" borderId="33" xfId="0" applyNumberFormat="1" applyFont="1" applyFill="1" applyBorder="1" applyAlignment="1">
      <alignment horizontal="center" vertical="center" wrapText="1"/>
    </xf>
    <xf numFmtId="176" fontId="10" fillId="0" borderId="39" xfId="0" applyNumberFormat="1" applyFont="1" applyFill="1" applyBorder="1" applyAlignment="1">
      <alignment horizontal="center" vertical="center" wrapText="1"/>
    </xf>
    <xf numFmtId="176" fontId="10" fillId="0" borderId="0" xfId="0" applyNumberFormat="1" applyFont="1" applyFill="1" applyBorder="1" applyAlignment="1">
      <alignment horizontal="center" vertical="center" wrapText="1"/>
    </xf>
    <xf numFmtId="176" fontId="10" fillId="0" borderId="26" xfId="0" applyNumberFormat="1" applyFont="1" applyFill="1" applyBorder="1" applyAlignment="1">
      <alignment horizontal="center" vertical="center" wrapText="1"/>
    </xf>
    <xf numFmtId="176" fontId="10" fillId="0" borderId="34" xfId="0" applyNumberFormat="1" applyFont="1" applyFill="1" applyBorder="1" applyAlignment="1">
      <alignment horizontal="center" vertical="center" wrapText="1"/>
    </xf>
    <xf numFmtId="176" fontId="10" fillId="0" borderId="35" xfId="0" applyNumberFormat="1" applyFont="1" applyFill="1" applyBorder="1" applyAlignment="1">
      <alignment horizontal="center" vertical="center" wrapText="1"/>
    </xf>
    <xf numFmtId="176" fontId="10" fillId="0" borderId="36" xfId="0" applyNumberFormat="1" applyFont="1" applyFill="1" applyBorder="1" applyAlignment="1">
      <alignment horizontal="center" vertical="center" wrapText="1"/>
    </xf>
    <xf numFmtId="176" fontId="2" fillId="0" borderId="27" xfId="0" applyNumberFormat="1" applyFont="1" applyFill="1" applyBorder="1" applyAlignment="1">
      <alignment horizontal="center" vertical="center" wrapText="1"/>
    </xf>
    <xf numFmtId="176" fontId="2" fillId="0" borderId="28" xfId="0" applyNumberFormat="1" applyFont="1" applyFill="1" applyBorder="1" applyAlignment="1">
      <alignment horizontal="center" vertical="center" wrapText="1"/>
    </xf>
    <xf numFmtId="176" fontId="2" fillId="0" borderId="29" xfId="0" applyNumberFormat="1" applyFont="1" applyFill="1" applyBorder="1" applyAlignment="1">
      <alignment horizontal="center" vertical="center" wrapText="1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_1.1. форма 7 новая бюджет бух (2)" xfId="56"/>
    <cellStyle name="Обычный_80A40000" xfId="57"/>
    <cellStyle name="Обычный_Лист1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olgnn\AppData\Local\Microsoft\Windows\Temporary%20Internet%20Files\Content.Outlook\TO058AL9\&#1051;&#1080;&#1084;&#1080;&#1090;&#1099;%202019%20&#1087;&#1086;&#1072;&#1076;&#1088;&#1077;&#1089;&#1085;&#1086;%20&#1087;&#1086;%20&#1082;&#1072;&#1078;&#1076;&#1086;&#1084;&#1091;%20&#1073;&#1102;&#1076;&#1078;%20&#1091;&#1095;&#1088;.%20&#1082;&#1091;&#1083;&#1100;&#1090;&#1091;&#1088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J118"/>
  <sheetViews>
    <sheetView zoomScale="80" zoomScaleNormal="80" zoomScalePageLayoutView="0" workbookViewId="0" topLeftCell="A7">
      <pane xSplit="1" ySplit="5" topLeftCell="B12" activePane="bottomRight" state="frozen"/>
      <selection pane="topLeft" activeCell="A7" sqref="A7"/>
      <selection pane="topRight" activeCell="B7" sqref="B7"/>
      <selection pane="bottomLeft" activeCell="A12" sqref="A12"/>
      <selection pane="bottomRight" activeCell="J7" sqref="J1:AB16384"/>
    </sheetView>
  </sheetViews>
  <sheetFormatPr defaultColWidth="9.00390625" defaultRowHeight="12.75"/>
  <cols>
    <col min="1" max="1" width="31.625" style="191" customWidth="1"/>
    <col min="2" max="2" width="13.25390625" style="191" customWidth="1"/>
    <col min="3" max="3" width="12.625" style="191" customWidth="1"/>
    <col min="4" max="4" width="19.375" style="191" customWidth="1"/>
    <col min="5" max="6" width="14.00390625" style="191" hidden="1" customWidth="1"/>
    <col min="7" max="7" width="14.00390625" style="191" customWidth="1"/>
    <col min="8" max="8" width="10.25390625" style="226" customWidth="1"/>
    <col min="9" max="9" width="12.125" style="226" customWidth="1"/>
    <col min="10" max="16384" width="9.125" style="191" customWidth="1"/>
  </cols>
  <sheetData>
    <row r="1" spans="1:9" s="3" customFormat="1" ht="15" customHeight="1" hidden="1">
      <c r="A1" s="553" t="s">
        <v>978</v>
      </c>
      <c r="B1" s="553"/>
      <c r="C1" s="553"/>
      <c r="D1" s="553"/>
      <c r="E1" s="553"/>
      <c r="F1" s="553"/>
      <c r="G1" s="553"/>
      <c r="H1" s="553"/>
      <c r="I1" s="553"/>
    </row>
    <row r="2" spans="1:9" s="4" customFormat="1" ht="27" customHeight="1" hidden="1">
      <c r="A2" s="553"/>
      <c r="B2" s="553"/>
      <c r="C2" s="553"/>
      <c r="D2" s="553"/>
      <c r="E2" s="553"/>
      <c r="F2" s="553"/>
      <c r="G2" s="553"/>
      <c r="H2" s="553"/>
      <c r="I2" s="553"/>
    </row>
    <row r="3" spans="8:9" s="5" customFormat="1" ht="15" customHeight="1" hidden="1">
      <c r="H3" s="70"/>
      <c r="I3" s="70"/>
    </row>
    <row r="4" spans="8:9" s="4" customFormat="1" ht="24.75" customHeight="1" hidden="1">
      <c r="H4" s="71"/>
      <c r="I4" s="71"/>
    </row>
    <row r="5" spans="1:9" s="4" customFormat="1" ht="67.5" customHeight="1" hidden="1">
      <c r="A5" s="189" t="s">
        <v>281</v>
      </c>
      <c r="H5" s="71"/>
      <c r="I5" s="71"/>
    </row>
    <row r="6" spans="8:9" s="4" customFormat="1" ht="18" customHeight="1" hidden="1" thickBot="1">
      <c r="H6" s="71"/>
      <c r="I6" s="71"/>
    </row>
    <row r="7" spans="1:9" s="4" customFormat="1" ht="60" customHeight="1">
      <c r="A7" s="544" t="s">
        <v>10</v>
      </c>
      <c r="B7" s="546" t="s">
        <v>441</v>
      </c>
      <c r="C7" s="546" t="s">
        <v>442</v>
      </c>
      <c r="D7" s="544" t="s">
        <v>11</v>
      </c>
      <c r="E7" s="147" t="s">
        <v>314</v>
      </c>
      <c r="F7" s="147" t="s">
        <v>315</v>
      </c>
      <c r="G7" s="147" t="s">
        <v>316</v>
      </c>
      <c r="H7" s="550" t="s">
        <v>951</v>
      </c>
      <c r="I7" s="550" t="s">
        <v>1102</v>
      </c>
    </row>
    <row r="8" spans="1:9" s="4" customFormat="1" ht="11.25" customHeight="1">
      <c r="A8" s="545"/>
      <c r="B8" s="547"/>
      <c r="C8" s="547"/>
      <c r="D8" s="549"/>
      <c r="E8" s="148"/>
      <c r="F8" s="148"/>
      <c r="G8" s="148"/>
      <c r="H8" s="551"/>
      <c r="I8" s="551"/>
    </row>
    <row r="9" spans="1:9" s="4" customFormat="1" ht="17.25" customHeight="1">
      <c r="A9" s="545"/>
      <c r="B9" s="547"/>
      <c r="C9" s="547"/>
      <c r="D9" s="549"/>
      <c r="E9" s="148"/>
      <c r="F9" s="148"/>
      <c r="G9" s="148"/>
      <c r="H9" s="551"/>
      <c r="I9" s="551"/>
    </row>
    <row r="10" spans="1:9" s="4" customFormat="1" ht="16.5" customHeight="1">
      <c r="A10" s="545"/>
      <c r="B10" s="548"/>
      <c r="C10" s="548"/>
      <c r="D10" s="549"/>
      <c r="E10" s="149"/>
      <c r="F10" s="149"/>
      <c r="G10" s="149"/>
      <c r="H10" s="552"/>
      <c r="I10" s="552"/>
    </row>
    <row r="11" spans="1:9" s="34" customFormat="1" ht="11.25" customHeight="1">
      <c r="A11" s="33">
        <v>1</v>
      </c>
      <c r="B11" s="33">
        <v>2</v>
      </c>
      <c r="C11" s="33">
        <v>3</v>
      </c>
      <c r="D11" s="33">
        <v>4</v>
      </c>
      <c r="E11" s="33"/>
      <c r="F11" s="33"/>
      <c r="G11" s="33"/>
      <c r="H11" s="234">
        <v>9</v>
      </c>
      <c r="I11" s="234"/>
    </row>
    <row r="12" spans="1:9" s="11" customFormat="1" ht="72" customHeight="1">
      <c r="A12" s="227" t="s">
        <v>450</v>
      </c>
      <c r="B12" s="228" t="s">
        <v>451</v>
      </c>
      <c r="C12" s="182">
        <v>241</v>
      </c>
      <c r="D12" s="190"/>
      <c r="E12" s="190"/>
      <c r="F12" s="190"/>
      <c r="G12" s="190"/>
      <c r="H12" s="220"/>
      <c r="I12" s="220"/>
    </row>
    <row r="13" spans="1:10" s="11" customFormat="1" ht="102">
      <c r="A13" s="439" t="s">
        <v>516</v>
      </c>
      <c r="B13" s="12"/>
      <c r="C13" s="12"/>
      <c r="D13" s="12" t="s">
        <v>1021</v>
      </c>
      <c r="E13" s="12"/>
      <c r="F13" s="12">
        <v>9979</v>
      </c>
      <c r="G13" s="12"/>
      <c r="H13" s="440">
        <v>333.27</v>
      </c>
      <c r="I13" s="440">
        <v>603.17</v>
      </c>
      <c r="J13" s="64"/>
    </row>
    <row r="14" spans="1:10" s="11" customFormat="1" ht="63.75">
      <c r="A14" s="439" t="s">
        <v>513</v>
      </c>
      <c r="B14" s="12"/>
      <c r="C14" s="12"/>
      <c r="D14" s="12" t="s">
        <v>1056</v>
      </c>
      <c r="E14" s="12"/>
      <c r="F14" s="12">
        <v>9997</v>
      </c>
      <c r="G14" s="12"/>
      <c r="H14" s="440">
        <v>612.62</v>
      </c>
      <c r="I14" s="440">
        <v>846.25</v>
      </c>
      <c r="J14" s="64"/>
    </row>
    <row r="15" spans="1:10" s="11" customFormat="1" ht="63.75">
      <c r="A15" s="439" t="s">
        <v>740</v>
      </c>
      <c r="B15" s="12"/>
      <c r="C15" s="12"/>
      <c r="D15" s="12" t="s">
        <v>1081</v>
      </c>
      <c r="E15" s="12"/>
      <c r="F15" s="12">
        <v>9893</v>
      </c>
      <c r="G15" s="12"/>
      <c r="H15" s="440">
        <v>605.59</v>
      </c>
      <c r="I15" s="440">
        <v>1080.68</v>
      </c>
      <c r="J15" s="64"/>
    </row>
    <row r="16" spans="1:10" s="11" customFormat="1" ht="102">
      <c r="A16" s="439" t="s">
        <v>495</v>
      </c>
      <c r="B16" s="12"/>
      <c r="C16" s="12"/>
      <c r="D16" s="12" t="s">
        <v>1074</v>
      </c>
      <c r="E16" s="12"/>
      <c r="F16" s="12">
        <v>9892</v>
      </c>
      <c r="G16" s="12"/>
      <c r="H16" s="440">
        <v>810.4</v>
      </c>
      <c r="I16" s="440">
        <v>1107.54</v>
      </c>
      <c r="J16" s="64"/>
    </row>
    <row r="17" spans="1:10" s="11" customFormat="1" ht="63.75">
      <c r="A17" s="439" t="s">
        <v>494</v>
      </c>
      <c r="B17" s="12"/>
      <c r="C17" s="12"/>
      <c r="D17" s="12" t="s">
        <v>1096</v>
      </c>
      <c r="E17" s="12"/>
      <c r="F17" s="12">
        <v>9998</v>
      </c>
      <c r="G17" s="12"/>
      <c r="H17" s="440">
        <v>574.65</v>
      </c>
      <c r="I17" s="440">
        <v>944.53</v>
      </c>
      <c r="J17" s="64"/>
    </row>
    <row r="18" spans="1:10" s="11" customFormat="1" ht="63.75">
      <c r="A18" s="439" t="s">
        <v>512</v>
      </c>
      <c r="B18" s="12"/>
      <c r="C18" s="12"/>
      <c r="D18" s="12" t="s">
        <v>1070</v>
      </c>
      <c r="E18" s="12"/>
      <c r="F18" s="12">
        <v>9993</v>
      </c>
      <c r="G18" s="12"/>
      <c r="H18" s="440">
        <v>588.38</v>
      </c>
      <c r="I18" s="440">
        <v>1109.25</v>
      </c>
      <c r="J18" s="64"/>
    </row>
    <row r="19" spans="1:10" s="11" customFormat="1" ht="63.75">
      <c r="A19" s="439" t="s">
        <v>514</v>
      </c>
      <c r="B19" s="12"/>
      <c r="C19" s="12"/>
      <c r="D19" s="12" t="s">
        <v>1016</v>
      </c>
      <c r="E19" s="12"/>
      <c r="F19" s="12">
        <v>9981</v>
      </c>
      <c r="G19" s="12"/>
      <c r="H19" s="440">
        <v>287.05</v>
      </c>
      <c r="I19" s="440">
        <v>601.66</v>
      </c>
      <c r="J19" s="64"/>
    </row>
    <row r="20" spans="1:10" s="11" customFormat="1" ht="76.5">
      <c r="A20" s="439" t="s">
        <v>511</v>
      </c>
      <c r="B20" s="12"/>
      <c r="C20" s="12"/>
      <c r="D20" s="12" t="s">
        <v>1000</v>
      </c>
      <c r="E20" s="12"/>
      <c r="F20" s="12">
        <v>9999</v>
      </c>
      <c r="G20" s="12"/>
      <c r="H20" s="440">
        <v>594.51</v>
      </c>
      <c r="I20" s="440">
        <v>1030.78</v>
      </c>
      <c r="J20" s="64"/>
    </row>
    <row r="21" spans="1:10" s="11" customFormat="1" ht="114.75">
      <c r="A21" s="439" t="s">
        <v>515</v>
      </c>
      <c r="B21" s="12"/>
      <c r="C21" s="12"/>
      <c r="D21" s="12" t="s">
        <v>1007</v>
      </c>
      <c r="E21" s="12"/>
      <c r="F21" s="12">
        <v>9973</v>
      </c>
      <c r="G21" s="12"/>
      <c r="H21" s="440">
        <v>512.18</v>
      </c>
      <c r="I21" s="440">
        <v>1324.61</v>
      </c>
      <c r="J21" s="64"/>
    </row>
    <row r="22" spans="1:10" s="11" customFormat="1" ht="63.75">
      <c r="A22" s="439" t="s">
        <v>518</v>
      </c>
      <c r="B22" s="12"/>
      <c r="C22" s="12"/>
      <c r="D22" s="12" t="s">
        <v>1087</v>
      </c>
      <c r="E22" s="12"/>
      <c r="F22" s="12"/>
      <c r="G22" s="12"/>
      <c r="H22" s="440">
        <v>605.56</v>
      </c>
      <c r="I22" s="440">
        <v>1069.59</v>
      </c>
      <c r="J22" s="64"/>
    </row>
    <row r="23" spans="1:10" s="11" customFormat="1" ht="63.75">
      <c r="A23" s="439" t="s">
        <v>509</v>
      </c>
      <c r="B23" s="12"/>
      <c r="C23" s="12"/>
      <c r="D23" s="12" t="s">
        <v>1097</v>
      </c>
      <c r="E23" s="12"/>
      <c r="F23" s="12">
        <v>9983</v>
      </c>
      <c r="G23" s="12"/>
      <c r="H23" s="440">
        <v>622.49</v>
      </c>
      <c r="I23" s="440">
        <v>1368.46</v>
      </c>
      <c r="J23" s="64"/>
    </row>
    <row r="24" spans="1:10" s="11" customFormat="1" ht="63.75">
      <c r="A24" s="439" t="s">
        <v>505</v>
      </c>
      <c r="B24" s="12"/>
      <c r="C24" s="12"/>
      <c r="D24" s="12" t="s">
        <v>1050</v>
      </c>
      <c r="E24" s="12"/>
      <c r="F24" s="12">
        <v>9987</v>
      </c>
      <c r="G24" s="12"/>
      <c r="H24" s="440">
        <v>358.42</v>
      </c>
      <c r="I24" s="440">
        <v>1257.06</v>
      </c>
      <c r="J24" s="64"/>
    </row>
    <row r="25" spans="1:10" s="11" customFormat="1" ht="63.75">
      <c r="A25" s="439" t="s">
        <v>500</v>
      </c>
      <c r="B25" s="12"/>
      <c r="C25" s="12"/>
      <c r="D25" s="12" t="s">
        <v>1022</v>
      </c>
      <c r="E25" s="12"/>
      <c r="F25" s="12">
        <v>9970</v>
      </c>
      <c r="G25" s="12"/>
      <c r="H25" s="440">
        <v>488.17</v>
      </c>
      <c r="I25" s="440">
        <v>869.74</v>
      </c>
      <c r="J25" s="64"/>
    </row>
    <row r="26" spans="1:10" s="11" customFormat="1" ht="102">
      <c r="A26" s="439" t="s">
        <v>506</v>
      </c>
      <c r="B26" s="12"/>
      <c r="C26" s="12"/>
      <c r="D26" s="12" t="s">
        <v>1098</v>
      </c>
      <c r="E26" s="12"/>
      <c r="F26" s="12">
        <v>9985</v>
      </c>
      <c r="G26" s="12"/>
      <c r="H26" s="440">
        <v>323.54</v>
      </c>
      <c r="I26" s="440">
        <v>1283.13</v>
      </c>
      <c r="J26" s="64"/>
    </row>
    <row r="27" spans="1:10" s="11" customFormat="1" ht="63.75">
      <c r="A27" s="439" t="s">
        <v>492</v>
      </c>
      <c r="B27" s="12"/>
      <c r="C27" s="12"/>
      <c r="D27" s="12" t="s">
        <v>1044</v>
      </c>
      <c r="E27" s="12"/>
      <c r="F27" s="12">
        <v>9990</v>
      </c>
      <c r="G27" s="12"/>
      <c r="H27" s="440">
        <v>438.9</v>
      </c>
      <c r="I27" s="440">
        <v>1427.12</v>
      </c>
      <c r="J27" s="64"/>
    </row>
    <row r="28" spans="1:10" s="11" customFormat="1" ht="63.75">
      <c r="A28" s="439" t="s">
        <v>507</v>
      </c>
      <c r="B28" s="12"/>
      <c r="C28" s="12"/>
      <c r="D28" s="12" t="s">
        <v>1057</v>
      </c>
      <c r="E28" s="12"/>
      <c r="F28" s="12">
        <v>9972</v>
      </c>
      <c r="G28" s="12"/>
      <c r="H28" s="440">
        <v>336.78</v>
      </c>
      <c r="I28" s="440">
        <v>623.66</v>
      </c>
      <c r="J28" s="64"/>
    </row>
    <row r="29" spans="1:10" s="11" customFormat="1" ht="63.75">
      <c r="A29" s="439" t="s">
        <v>498</v>
      </c>
      <c r="B29" s="12"/>
      <c r="C29" s="12"/>
      <c r="D29" s="12" t="s">
        <v>1061</v>
      </c>
      <c r="E29" s="12"/>
      <c r="F29" s="12">
        <v>9991</v>
      </c>
      <c r="G29" s="12"/>
      <c r="H29" s="440">
        <v>350.82</v>
      </c>
      <c r="I29" s="440">
        <v>1039.61</v>
      </c>
      <c r="J29" s="64"/>
    </row>
    <row r="30" spans="1:10" s="11" customFormat="1" ht="63.75">
      <c r="A30" s="439" t="s">
        <v>501</v>
      </c>
      <c r="B30" s="12"/>
      <c r="C30" s="12"/>
      <c r="D30" s="12" t="s">
        <v>1028</v>
      </c>
      <c r="E30" s="12"/>
      <c r="F30" s="12">
        <v>9980</v>
      </c>
      <c r="G30" s="12"/>
      <c r="H30" s="440">
        <v>279.83</v>
      </c>
      <c r="I30" s="440">
        <v>781.1</v>
      </c>
      <c r="J30" s="64"/>
    </row>
    <row r="31" spans="1:10" s="11" customFormat="1" ht="63.75">
      <c r="A31" s="439" t="s">
        <v>508</v>
      </c>
      <c r="B31" s="12"/>
      <c r="C31" s="12"/>
      <c r="D31" s="12" t="s">
        <v>1085</v>
      </c>
      <c r="E31" s="12"/>
      <c r="F31" s="12">
        <v>9984</v>
      </c>
      <c r="G31" s="12"/>
      <c r="H31" s="440">
        <v>710.22</v>
      </c>
      <c r="I31" s="440">
        <v>1050.51</v>
      </c>
      <c r="J31" s="64"/>
    </row>
    <row r="32" spans="1:10" s="11" customFormat="1" ht="63.75">
      <c r="A32" s="439" t="s">
        <v>503</v>
      </c>
      <c r="B32" s="12"/>
      <c r="C32" s="12"/>
      <c r="D32" s="12" t="s">
        <v>1099</v>
      </c>
      <c r="E32" s="12"/>
      <c r="F32" s="12">
        <v>9900</v>
      </c>
      <c r="G32" s="12"/>
      <c r="H32" s="440">
        <v>333.38</v>
      </c>
      <c r="I32" s="440">
        <v>789.51</v>
      </c>
      <c r="J32" s="64"/>
    </row>
    <row r="33" spans="1:10" s="11" customFormat="1" ht="63.75">
      <c r="A33" s="439" t="s">
        <v>502</v>
      </c>
      <c r="B33" s="12"/>
      <c r="C33" s="12"/>
      <c r="D33" s="12" t="s">
        <v>1051</v>
      </c>
      <c r="E33" s="12"/>
      <c r="F33" s="12">
        <v>9970</v>
      </c>
      <c r="G33" s="12"/>
      <c r="H33" s="440">
        <v>296.75</v>
      </c>
      <c r="I33" s="440">
        <v>707.93</v>
      </c>
      <c r="J33" s="64"/>
    </row>
    <row r="34" spans="1:10" s="11" customFormat="1" ht="63.75">
      <c r="A34" s="439" t="s">
        <v>504</v>
      </c>
      <c r="B34" s="12"/>
      <c r="C34" s="12"/>
      <c r="D34" s="12" t="s">
        <v>1080</v>
      </c>
      <c r="E34" s="12"/>
      <c r="F34" s="12">
        <v>9891</v>
      </c>
      <c r="G34" s="12"/>
      <c r="H34" s="440">
        <v>268.62</v>
      </c>
      <c r="I34" s="440">
        <v>2338.83</v>
      </c>
      <c r="J34" s="64"/>
    </row>
    <row r="35" spans="1:10" s="11" customFormat="1" ht="102">
      <c r="A35" s="439" t="s">
        <v>506</v>
      </c>
      <c r="B35" s="12"/>
      <c r="C35" s="12"/>
      <c r="D35" s="12" t="s">
        <v>1100</v>
      </c>
      <c r="E35" s="12"/>
      <c r="F35" s="12">
        <v>9996</v>
      </c>
      <c r="G35" s="12"/>
      <c r="H35" s="440">
        <v>363.07</v>
      </c>
      <c r="I35" s="440">
        <v>567.54</v>
      </c>
      <c r="J35" s="64"/>
    </row>
    <row r="36" spans="1:10" s="11" customFormat="1" ht="63.75">
      <c r="A36" s="439" t="s">
        <v>497</v>
      </c>
      <c r="B36" s="12"/>
      <c r="C36" s="12"/>
      <c r="D36" s="12" t="s">
        <v>1030</v>
      </c>
      <c r="E36" s="12"/>
      <c r="F36" s="12">
        <v>9897</v>
      </c>
      <c r="G36" s="12"/>
      <c r="H36" s="440">
        <v>361.61</v>
      </c>
      <c r="I36" s="440">
        <v>1228.36</v>
      </c>
      <c r="J36" s="64"/>
    </row>
    <row r="37" spans="1:10" s="11" customFormat="1" ht="63.75">
      <c r="A37" s="439" t="s">
        <v>510</v>
      </c>
      <c r="B37" s="12"/>
      <c r="C37" s="12"/>
      <c r="D37" s="12" t="s">
        <v>1020</v>
      </c>
      <c r="E37" s="12"/>
      <c r="F37" s="12">
        <v>9895</v>
      </c>
      <c r="G37" s="12"/>
      <c r="H37" s="440">
        <v>662.4</v>
      </c>
      <c r="I37" s="440">
        <v>1543.42</v>
      </c>
      <c r="J37" s="64"/>
    </row>
    <row r="38" spans="1:10" s="11" customFormat="1" ht="102">
      <c r="A38" s="439" t="s">
        <v>493</v>
      </c>
      <c r="B38" s="12"/>
      <c r="C38" s="12"/>
      <c r="D38" s="12" t="s">
        <v>1001</v>
      </c>
      <c r="E38" s="12"/>
      <c r="F38" s="12">
        <v>9888</v>
      </c>
      <c r="G38" s="12"/>
      <c r="H38" s="440">
        <v>456.24</v>
      </c>
      <c r="I38" s="440">
        <v>996.24</v>
      </c>
      <c r="J38" s="64"/>
    </row>
    <row r="39" spans="1:10" s="11" customFormat="1" ht="63.75">
      <c r="A39" s="439" t="s">
        <v>496</v>
      </c>
      <c r="B39" s="12"/>
      <c r="C39" s="12"/>
      <c r="D39" s="12" t="s">
        <v>1006</v>
      </c>
      <c r="E39" s="12"/>
      <c r="F39" s="12"/>
      <c r="G39" s="12"/>
      <c r="H39" s="440">
        <v>440.27</v>
      </c>
      <c r="I39" s="440">
        <v>1048.32</v>
      </c>
      <c r="J39" s="64"/>
    </row>
    <row r="40" spans="1:10" s="11" customFormat="1" ht="102">
      <c r="A40" s="439" t="s">
        <v>499</v>
      </c>
      <c r="B40" s="12"/>
      <c r="C40" s="12"/>
      <c r="D40" s="12" t="s">
        <v>1101</v>
      </c>
      <c r="E40" s="12"/>
      <c r="F40" s="12"/>
      <c r="G40" s="12"/>
      <c r="H40" s="440">
        <v>683.54</v>
      </c>
      <c r="I40" s="440">
        <v>1104.83</v>
      </c>
      <c r="J40" s="64"/>
    </row>
    <row r="41" spans="1:10" s="11" customFormat="1" ht="63.75">
      <c r="A41" s="439" t="s">
        <v>519</v>
      </c>
      <c r="B41" s="12"/>
      <c r="C41" s="12"/>
      <c r="D41" s="12" t="s">
        <v>1089</v>
      </c>
      <c r="E41" s="12"/>
      <c r="F41" s="12"/>
      <c r="G41" s="12"/>
      <c r="H41" s="440">
        <v>890.62</v>
      </c>
      <c r="I41" s="440">
        <v>2677.22</v>
      </c>
      <c r="J41" s="64"/>
    </row>
    <row r="42" spans="1:10" s="11" customFormat="1" ht="48" customHeight="1">
      <c r="A42" s="318" t="s">
        <v>1094</v>
      </c>
      <c r="B42" s="12"/>
      <c r="C42" s="12"/>
      <c r="D42" s="12" t="s">
        <v>1092</v>
      </c>
      <c r="E42" s="12"/>
      <c r="F42" s="12"/>
      <c r="G42" s="12"/>
      <c r="H42" s="315"/>
      <c r="I42" s="315"/>
      <c r="J42" s="64"/>
    </row>
    <row r="43" spans="1:10" s="17" customFormat="1" ht="24" customHeight="1">
      <c r="A43" s="83" t="s">
        <v>14</v>
      </c>
      <c r="B43" s="100"/>
      <c r="C43" s="100"/>
      <c r="D43" s="24"/>
      <c r="E43" s="24"/>
      <c r="F43" s="24"/>
      <c r="G43" s="24"/>
      <c r="H43" s="215">
        <f>SUM(H13:H42)</f>
        <v>14189.88</v>
      </c>
      <c r="I43" s="215">
        <f>SUM(I13:I42)</f>
        <v>32420.65</v>
      </c>
      <c r="J43" s="64"/>
    </row>
    <row r="44" spans="1:9" s="14" customFormat="1" ht="81.75" customHeight="1">
      <c r="A44" s="227" t="s">
        <v>452</v>
      </c>
      <c r="B44" s="228" t="s">
        <v>453</v>
      </c>
      <c r="C44" s="185">
        <v>241</v>
      </c>
      <c r="D44" s="190"/>
      <c r="E44" s="190"/>
      <c r="F44" s="190"/>
      <c r="G44" s="190"/>
      <c r="H44" s="58"/>
      <c r="I44" s="58"/>
    </row>
    <row r="45" spans="1:9" s="14" customFormat="1" ht="76.5">
      <c r="A45" s="439" t="s">
        <v>532</v>
      </c>
      <c r="B45" s="12"/>
      <c r="C45" s="12"/>
      <c r="D45" s="12"/>
      <c r="E45" s="12"/>
      <c r="F45" s="12">
        <v>9886</v>
      </c>
      <c r="G45" s="12"/>
      <c r="H45" s="440">
        <v>880.65</v>
      </c>
      <c r="I45" s="440">
        <v>197.73</v>
      </c>
    </row>
    <row r="46" spans="1:9" s="14" customFormat="1" ht="76.5">
      <c r="A46" s="439" t="s">
        <v>529</v>
      </c>
      <c r="B46" s="12"/>
      <c r="C46" s="12"/>
      <c r="D46" s="12"/>
      <c r="E46" s="12"/>
      <c r="F46" s="505">
        <v>9887</v>
      </c>
      <c r="G46" s="12"/>
      <c r="H46" s="440">
        <v>975.13</v>
      </c>
      <c r="I46" s="440">
        <v>977.38</v>
      </c>
    </row>
    <row r="47" spans="1:9" s="14" customFormat="1" ht="76.5">
      <c r="A47" s="439" t="s">
        <v>523</v>
      </c>
      <c r="B47" s="12"/>
      <c r="C47" s="12"/>
      <c r="D47" s="12"/>
      <c r="E47" s="12"/>
      <c r="F47" s="12">
        <v>9889</v>
      </c>
      <c r="G47" s="12"/>
      <c r="H47" s="440">
        <v>1131.65</v>
      </c>
      <c r="I47" s="440">
        <v>1169.75</v>
      </c>
    </row>
    <row r="48" spans="1:9" s="14" customFormat="1" ht="76.5">
      <c r="A48" s="439" t="s">
        <v>534</v>
      </c>
      <c r="B48" s="12"/>
      <c r="C48" s="12"/>
      <c r="D48" s="12"/>
      <c r="E48" s="12"/>
      <c r="F48" s="12">
        <v>9890</v>
      </c>
      <c r="G48" s="12"/>
      <c r="H48" s="440">
        <v>943.23</v>
      </c>
      <c r="I48" s="440">
        <v>1157.61</v>
      </c>
    </row>
    <row r="49" spans="1:9" s="14" customFormat="1" ht="76.5">
      <c r="A49" s="439" t="s">
        <v>528</v>
      </c>
      <c r="B49" s="12"/>
      <c r="C49" s="12"/>
      <c r="D49" s="12"/>
      <c r="E49" s="12"/>
      <c r="F49" s="12">
        <v>9994</v>
      </c>
      <c r="G49" s="12"/>
      <c r="H49" s="440">
        <v>1171.55</v>
      </c>
      <c r="I49" s="440">
        <v>922.05</v>
      </c>
    </row>
    <row r="50" spans="1:9" s="14" customFormat="1" ht="89.25">
      <c r="A50" s="439" t="s">
        <v>530</v>
      </c>
      <c r="B50" s="12"/>
      <c r="C50" s="12"/>
      <c r="D50" s="12"/>
      <c r="E50" s="12"/>
      <c r="F50" s="12">
        <v>9898</v>
      </c>
      <c r="G50" s="12"/>
      <c r="H50" s="440">
        <v>1276.66</v>
      </c>
      <c r="I50" s="440">
        <v>1858.11</v>
      </c>
    </row>
    <row r="51" spans="1:9" s="14" customFormat="1" ht="76.5">
      <c r="A51" s="439" t="s">
        <v>522</v>
      </c>
      <c r="B51" s="12"/>
      <c r="C51" s="12"/>
      <c r="D51" s="12"/>
      <c r="E51" s="12"/>
      <c r="F51" s="12" t="s">
        <v>1197</v>
      </c>
      <c r="G51" s="12"/>
      <c r="H51" s="440">
        <v>196.12</v>
      </c>
      <c r="I51" s="440">
        <v>652.61</v>
      </c>
    </row>
    <row r="52" spans="1:9" s="14" customFormat="1" ht="63.75">
      <c r="A52" s="439" t="s">
        <v>520</v>
      </c>
      <c r="B52" s="12"/>
      <c r="C52" s="12"/>
      <c r="D52" s="12"/>
      <c r="E52" s="12"/>
      <c r="F52" s="12"/>
      <c r="G52" s="12"/>
      <c r="H52" s="512">
        <v>1017.68</v>
      </c>
      <c r="I52" s="512">
        <v>1019.03</v>
      </c>
    </row>
    <row r="53" spans="1:9" s="14" customFormat="1" ht="76.5">
      <c r="A53" s="439" t="s">
        <v>527</v>
      </c>
      <c r="B53" s="12"/>
      <c r="C53" s="12"/>
      <c r="D53" s="12"/>
      <c r="E53" s="12"/>
      <c r="F53" s="12">
        <v>9977</v>
      </c>
      <c r="G53" s="12"/>
      <c r="H53" s="440">
        <v>691.58</v>
      </c>
      <c r="I53" s="440">
        <v>773.03</v>
      </c>
    </row>
    <row r="54" spans="1:9" s="14" customFormat="1" ht="76.5">
      <c r="A54" s="439" t="s">
        <v>531</v>
      </c>
      <c r="B54" s="12"/>
      <c r="C54" s="12"/>
      <c r="D54" s="12"/>
      <c r="E54" s="12"/>
      <c r="F54" s="12">
        <v>9992</v>
      </c>
      <c r="G54" s="12"/>
      <c r="H54" s="512">
        <v>919.33</v>
      </c>
      <c r="I54" s="512">
        <v>885.63</v>
      </c>
    </row>
    <row r="55" spans="1:9" s="14" customFormat="1" ht="63.75">
      <c r="A55" s="439" t="s">
        <v>533</v>
      </c>
      <c r="B55" s="12"/>
      <c r="C55" s="12"/>
      <c r="D55" s="12"/>
      <c r="E55" s="12"/>
      <c r="F55" s="12">
        <v>9986</v>
      </c>
      <c r="G55" s="12"/>
      <c r="H55" s="440">
        <v>789.22</v>
      </c>
      <c r="I55" s="440">
        <v>776.96</v>
      </c>
    </row>
    <row r="56" spans="1:9" s="14" customFormat="1" ht="76.5">
      <c r="A56" s="439" t="s">
        <v>525</v>
      </c>
      <c r="B56" s="12"/>
      <c r="C56" s="12"/>
      <c r="D56" s="12"/>
      <c r="E56" s="12"/>
      <c r="F56" s="12">
        <v>9988</v>
      </c>
      <c r="G56" s="12"/>
      <c r="H56" s="440">
        <v>673.54</v>
      </c>
      <c r="I56" s="440">
        <v>488.02</v>
      </c>
    </row>
    <row r="57" spans="1:9" s="14" customFormat="1" ht="76.5">
      <c r="A57" s="439" t="s">
        <v>521</v>
      </c>
      <c r="B57" s="12"/>
      <c r="C57" s="12"/>
      <c r="D57" s="12"/>
      <c r="E57" s="12"/>
      <c r="F57" s="12">
        <v>9989</v>
      </c>
      <c r="G57" s="12"/>
      <c r="H57" s="440">
        <v>900.54</v>
      </c>
      <c r="I57" s="440">
        <v>562.93</v>
      </c>
    </row>
    <row r="58" spans="1:9" s="14" customFormat="1" ht="76.5">
      <c r="A58" s="439" t="s">
        <v>526</v>
      </c>
      <c r="B58" s="12"/>
      <c r="C58" s="12"/>
      <c r="D58" s="12"/>
      <c r="E58" s="12"/>
      <c r="F58" s="12">
        <v>9992</v>
      </c>
      <c r="G58" s="12"/>
      <c r="H58" s="440">
        <v>352.21</v>
      </c>
      <c r="I58" s="440">
        <v>578.89</v>
      </c>
    </row>
    <row r="59" spans="1:9" s="14" customFormat="1" ht="63.75">
      <c r="A59" s="439" t="s">
        <v>535</v>
      </c>
      <c r="B59" s="12"/>
      <c r="C59" s="12"/>
      <c r="D59" s="12"/>
      <c r="E59" s="12"/>
      <c r="F59" s="12">
        <v>9994</v>
      </c>
      <c r="G59" s="12"/>
      <c r="H59" s="440">
        <v>1193.82</v>
      </c>
      <c r="I59" s="440">
        <v>1352.57</v>
      </c>
    </row>
    <row r="60" spans="1:9" s="14" customFormat="1" ht="76.5">
      <c r="A60" s="439" t="s">
        <v>524</v>
      </c>
      <c r="B60" s="12"/>
      <c r="C60" s="12"/>
      <c r="D60" s="12"/>
      <c r="E60" s="12"/>
      <c r="F60" s="12">
        <v>9995</v>
      </c>
      <c r="G60" s="12"/>
      <c r="H60" s="440">
        <v>739.3</v>
      </c>
      <c r="I60" s="440">
        <v>526.38</v>
      </c>
    </row>
    <row r="61" spans="1:9" s="14" customFormat="1" ht="63.75">
      <c r="A61" s="439" t="s">
        <v>536</v>
      </c>
      <c r="B61" s="12"/>
      <c r="C61" s="12"/>
      <c r="D61" s="12"/>
      <c r="E61" s="12"/>
      <c r="F61" s="12">
        <v>10000</v>
      </c>
      <c r="G61" s="12"/>
      <c r="H61" s="440">
        <v>1198.7</v>
      </c>
      <c r="I61" s="440">
        <v>707.79</v>
      </c>
    </row>
    <row r="62" spans="1:9" s="14" customFormat="1" ht="63.75">
      <c r="A62" s="439" t="s">
        <v>746</v>
      </c>
      <c r="B62" s="12"/>
      <c r="C62" s="12"/>
      <c r="D62" s="12"/>
      <c r="E62" s="12"/>
      <c r="F62" s="12">
        <v>10002</v>
      </c>
      <c r="G62" s="12"/>
      <c r="H62" s="440">
        <v>2142.64</v>
      </c>
      <c r="I62" s="440"/>
    </row>
    <row r="63" spans="1:9" s="14" customFormat="1" ht="76.5">
      <c r="A63" s="439" t="s">
        <v>522</v>
      </c>
      <c r="B63" s="12"/>
      <c r="C63" s="12"/>
      <c r="D63" s="12"/>
      <c r="E63" s="12"/>
      <c r="F63" s="12" t="s">
        <v>1198</v>
      </c>
      <c r="G63" s="12"/>
      <c r="H63" s="440">
        <v>457.85</v>
      </c>
      <c r="I63" s="440">
        <v>481.69</v>
      </c>
    </row>
    <row r="64" spans="1:9" s="14" customFormat="1" ht="76.5">
      <c r="A64" s="439" t="s">
        <v>528</v>
      </c>
      <c r="B64" s="12"/>
      <c r="C64" s="12"/>
      <c r="D64" s="12"/>
      <c r="E64" s="12"/>
      <c r="F64" s="12" t="s">
        <v>1199</v>
      </c>
      <c r="G64" s="12"/>
      <c r="H64" s="440">
        <v>377.42</v>
      </c>
      <c r="I64" s="440">
        <v>111.84</v>
      </c>
    </row>
    <row r="65" spans="1:9" s="17" customFormat="1" ht="24" customHeight="1">
      <c r="A65" s="1" t="s">
        <v>15</v>
      </c>
      <c r="B65" s="84"/>
      <c r="C65" s="84"/>
      <c r="D65" s="24"/>
      <c r="E65" s="24"/>
      <c r="F65" s="24"/>
      <c r="G65" s="24"/>
      <c r="H65" s="215">
        <f>SUM(H45:H64)</f>
        <v>18028.82</v>
      </c>
      <c r="I65" s="215">
        <f>SUM(I45:I64)</f>
        <v>15200</v>
      </c>
    </row>
    <row r="66" spans="1:9" s="14" customFormat="1" ht="66" customHeight="1">
      <c r="A66" s="227" t="s">
        <v>454</v>
      </c>
      <c r="B66" s="228" t="s">
        <v>455</v>
      </c>
      <c r="C66" s="185">
        <v>241</v>
      </c>
      <c r="D66" s="190"/>
      <c r="E66" s="190"/>
      <c r="F66" s="190"/>
      <c r="G66" s="190"/>
      <c r="H66" s="58"/>
      <c r="I66" s="58"/>
    </row>
    <row r="67" spans="1:9" s="14" customFormat="1" ht="14.25">
      <c r="A67" s="12" t="s">
        <v>37</v>
      </c>
      <c r="B67" s="12"/>
      <c r="C67" s="12"/>
      <c r="D67" s="18" t="s">
        <v>38</v>
      </c>
      <c r="E67" s="18"/>
      <c r="F67" s="18"/>
      <c r="G67" s="18"/>
      <c r="H67" s="47"/>
      <c r="I67" s="47"/>
    </row>
    <row r="68" spans="1:9" s="17" customFormat="1" ht="24" customHeight="1">
      <c r="A68" s="1" t="s">
        <v>16</v>
      </c>
      <c r="B68" s="84"/>
      <c r="C68" s="84"/>
      <c r="D68" s="24"/>
      <c r="E68" s="24"/>
      <c r="F68" s="24"/>
      <c r="G68" s="24"/>
      <c r="H68" s="56">
        <f>SUM(H67:H67)</f>
        <v>0</v>
      </c>
      <c r="I68" s="56">
        <f>SUM(I67:I67)</f>
        <v>0</v>
      </c>
    </row>
    <row r="69" spans="1:9" s="14" customFormat="1" ht="53.25" customHeight="1">
      <c r="A69" s="227" t="s">
        <v>460</v>
      </c>
      <c r="B69" s="228" t="s">
        <v>461</v>
      </c>
      <c r="C69" s="187">
        <v>241</v>
      </c>
      <c r="D69" s="188"/>
      <c r="E69" s="188"/>
      <c r="F69" s="188"/>
      <c r="G69" s="188"/>
      <c r="H69" s="58"/>
      <c r="I69" s="58"/>
    </row>
    <row r="70" spans="1:9" s="14" customFormat="1" ht="67.5">
      <c r="A70" s="314" t="s">
        <v>537</v>
      </c>
      <c r="B70" s="18"/>
      <c r="C70" s="18"/>
      <c r="D70" s="18" t="s">
        <v>40</v>
      </c>
      <c r="E70" s="18"/>
      <c r="F70" s="18"/>
      <c r="G70" s="18"/>
      <c r="H70" s="47">
        <v>686.93</v>
      </c>
      <c r="I70" s="47">
        <v>24.49</v>
      </c>
    </row>
    <row r="71" spans="1:9" s="17" customFormat="1" ht="24" customHeight="1">
      <c r="A71" s="1" t="s">
        <v>18</v>
      </c>
      <c r="B71" s="84"/>
      <c r="C71" s="84"/>
      <c r="D71" s="441"/>
      <c r="E71" s="24"/>
      <c r="F71" s="24"/>
      <c r="G71" s="24"/>
      <c r="H71" s="56">
        <f>SUM(H70:H70)</f>
        <v>686.93</v>
      </c>
      <c r="I71" s="56">
        <f>SUM(I70:I70)</f>
        <v>24.49</v>
      </c>
    </row>
    <row r="72" spans="1:9" s="17" customFormat="1" ht="24" customHeight="1">
      <c r="A72" s="82" t="s">
        <v>118</v>
      </c>
      <c r="B72" s="101"/>
      <c r="C72" s="101"/>
      <c r="D72" s="441"/>
      <c r="E72" s="24"/>
      <c r="F72" s="24"/>
      <c r="G72" s="24"/>
      <c r="H72" s="235">
        <f>H43+H65+H68+H71</f>
        <v>32905.63</v>
      </c>
      <c r="I72" s="235">
        <f>I43+I65+I68+I71</f>
        <v>47645.14</v>
      </c>
    </row>
    <row r="73" spans="1:9" s="17" customFormat="1" ht="24" customHeight="1">
      <c r="A73" s="227" t="s">
        <v>287</v>
      </c>
      <c r="B73" s="228" t="s">
        <v>463</v>
      </c>
      <c r="C73" s="185">
        <v>241</v>
      </c>
      <c r="D73" s="200"/>
      <c r="E73" s="188"/>
      <c r="F73" s="188"/>
      <c r="G73" s="188"/>
      <c r="H73" s="58"/>
      <c r="I73" s="58"/>
    </row>
    <row r="74" spans="1:9" s="17" customFormat="1" ht="24" customHeight="1">
      <c r="A74" s="19" t="s">
        <v>125</v>
      </c>
      <c r="B74" s="470"/>
      <c r="C74" s="185"/>
      <c r="D74" s="19" t="s">
        <v>1180</v>
      </c>
      <c r="E74" s="188"/>
      <c r="F74" s="188"/>
      <c r="G74" s="188"/>
      <c r="H74" s="58">
        <v>185.54</v>
      </c>
      <c r="I74" s="58">
        <v>23.74</v>
      </c>
    </row>
    <row r="75" spans="1:9" s="17" customFormat="1" ht="24" customHeight="1">
      <c r="A75" s="19" t="s">
        <v>153</v>
      </c>
      <c r="B75" s="470"/>
      <c r="C75" s="185"/>
      <c r="D75" s="19" t="s">
        <v>1181</v>
      </c>
      <c r="E75" s="188"/>
      <c r="F75" s="188"/>
      <c r="G75" s="188"/>
      <c r="H75" s="58">
        <v>46.33</v>
      </c>
      <c r="I75" s="58">
        <v>14.81</v>
      </c>
    </row>
    <row r="76" spans="1:9" s="17" customFormat="1" ht="24" customHeight="1">
      <c r="A76" s="19" t="s">
        <v>135</v>
      </c>
      <c r="B76" s="470"/>
      <c r="C76" s="185"/>
      <c r="D76" s="19" t="s">
        <v>1182</v>
      </c>
      <c r="E76" s="188"/>
      <c r="F76" s="188"/>
      <c r="G76" s="188"/>
      <c r="H76" s="58">
        <v>176.77</v>
      </c>
      <c r="I76" s="58">
        <v>40.22</v>
      </c>
    </row>
    <row r="77" spans="1:9" s="17" customFormat="1" ht="24" customHeight="1">
      <c r="A77" s="19" t="s">
        <v>149</v>
      </c>
      <c r="B77" s="470"/>
      <c r="C77" s="185"/>
      <c r="D77" s="19" t="s">
        <v>1183</v>
      </c>
      <c r="E77" s="188"/>
      <c r="F77" s="188"/>
      <c r="G77" s="188"/>
      <c r="H77" s="58">
        <v>101.7</v>
      </c>
      <c r="I77" s="58">
        <v>23.37</v>
      </c>
    </row>
    <row r="78" spans="1:9" s="17" customFormat="1" ht="24" customHeight="1">
      <c r="A78" s="83" t="s">
        <v>485</v>
      </c>
      <c r="B78" s="90"/>
      <c r="C78" s="90"/>
      <c r="D78" s="68"/>
      <c r="E78" s="24"/>
      <c r="F78" s="24"/>
      <c r="G78" s="24"/>
      <c r="H78" s="56">
        <f>SUM(H74:H77)</f>
        <v>510.34</v>
      </c>
      <c r="I78" s="56">
        <f>SUM(I74:I77)</f>
        <v>102.14</v>
      </c>
    </row>
    <row r="79" spans="1:9" s="14" customFormat="1" ht="59.25" customHeight="1">
      <c r="A79" s="227" t="s">
        <v>466</v>
      </c>
      <c r="B79" s="228" t="s">
        <v>467</v>
      </c>
      <c r="C79" s="185">
        <v>241</v>
      </c>
      <c r="D79" s="188"/>
      <c r="E79" s="188"/>
      <c r="F79" s="188"/>
      <c r="G79" s="188"/>
      <c r="H79" s="58"/>
      <c r="I79" s="58"/>
    </row>
    <row r="80" spans="1:9" s="14" customFormat="1" ht="14.25">
      <c r="A80" s="19" t="s">
        <v>1</v>
      </c>
      <c r="B80" s="19"/>
      <c r="C80" s="19"/>
      <c r="D80" s="19" t="s">
        <v>2</v>
      </c>
      <c r="E80" s="19"/>
      <c r="F80" s="19"/>
      <c r="G80" s="19"/>
      <c r="H80" s="47">
        <v>231.16</v>
      </c>
      <c r="I80" s="47">
        <v>0</v>
      </c>
    </row>
    <row r="81" spans="1:9" s="17" customFormat="1" ht="24" customHeight="1">
      <c r="A81" s="1" t="s">
        <v>3</v>
      </c>
      <c r="B81" s="84"/>
      <c r="C81" s="84"/>
      <c r="D81" s="24"/>
      <c r="E81" s="24"/>
      <c r="F81" s="24"/>
      <c r="G81" s="24"/>
      <c r="H81" s="56">
        <f>SUM(H80:H80)</f>
        <v>231.16</v>
      </c>
      <c r="I81" s="56">
        <f>SUM(I80:I80)</f>
        <v>0</v>
      </c>
    </row>
    <row r="82" spans="1:9" s="14" customFormat="1" ht="72" customHeight="1">
      <c r="A82" s="227" t="s">
        <v>290</v>
      </c>
      <c r="B82" s="228" t="s">
        <v>469</v>
      </c>
      <c r="C82" s="185">
        <v>241</v>
      </c>
      <c r="D82" s="188"/>
      <c r="E82" s="188"/>
      <c r="F82" s="188"/>
      <c r="G82" s="188"/>
      <c r="H82" s="58"/>
      <c r="I82" s="58"/>
    </row>
    <row r="83" spans="1:10" s="14" customFormat="1" ht="51">
      <c r="A83" s="439" t="s">
        <v>541</v>
      </c>
      <c r="B83" s="524"/>
      <c r="C83" s="524"/>
      <c r="D83" s="524"/>
      <c r="E83" s="524"/>
      <c r="F83" s="524"/>
      <c r="G83" s="524"/>
      <c r="H83" s="440">
        <v>124.59</v>
      </c>
      <c r="I83" s="525">
        <v>127.12</v>
      </c>
      <c r="J83" s="63"/>
    </row>
    <row r="84" spans="1:10" s="14" customFormat="1" ht="51">
      <c r="A84" s="439" t="s">
        <v>539</v>
      </c>
      <c r="B84" s="524"/>
      <c r="C84" s="524"/>
      <c r="D84" s="524"/>
      <c r="E84" s="524"/>
      <c r="F84" s="524"/>
      <c r="G84" s="524"/>
      <c r="H84" s="440">
        <v>936.87</v>
      </c>
      <c r="I84" s="526">
        <v>1497.83</v>
      </c>
      <c r="J84" s="63"/>
    </row>
    <row r="85" spans="1:10" s="14" customFormat="1" ht="63.75">
      <c r="A85" s="439" t="s">
        <v>538</v>
      </c>
      <c r="B85" s="524"/>
      <c r="C85" s="524"/>
      <c r="D85" s="524"/>
      <c r="E85" s="524"/>
      <c r="F85" s="524"/>
      <c r="G85" s="524"/>
      <c r="H85" s="440">
        <v>804.86</v>
      </c>
      <c r="I85" s="525">
        <v>713.36</v>
      </c>
      <c r="J85" s="63"/>
    </row>
    <row r="86" spans="1:10" s="14" customFormat="1" ht="63.75">
      <c r="A86" s="439" t="s">
        <v>540</v>
      </c>
      <c r="B86" s="524"/>
      <c r="C86" s="524"/>
      <c r="D86" s="524"/>
      <c r="E86" s="524"/>
      <c r="F86" s="524"/>
      <c r="G86" s="524"/>
      <c r="H86" s="440">
        <v>817.79</v>
      </c>
      <c r="I86" s="525">
        <v>1342.19</v>
      </c>
      <c r="J86" s="63"/>
    </row>
    <row r="87" spans="1:10" s="14" customFormat="1" ht="51">
      <c r="A87" s="439" t="s">
        <v>539</v>
      </c>
      <c r="B87" s="524"/>
      <c r="C87" s="524"/>
      <c r="D87" s="524"/>
      <c r="E87" s="524"/>
      <c r="F87" s="524"/>
      <c r="G87" s="524"/>
      <c r="H87" s="440">
        <v>27.62</v>
      </c>
      <c r="I87" s="525"/>
      <c r="J87" s="63"/>
    </row>
    <row r="88" spans="1:10" s="14" customFormat="1" ht="51">
      <c r="A88" s="439" t="s">
        <v>541</v>
      </c>
      <c r="B88" s="524"/>
      <c r="C88" s="524"/>
      <c r="D88" s="524"/>
      <c r="E88" s="524"/>
      <c r="F88" s="524"/>
      <c r="G88" s="524"/>
      <c r="H88" s="440">
        <v>3.71</v>
      </c>
      <c r="I88" s="525"/>
      <c r="J88" s="63"/>
    </row>
    <row r="89" spans="1:10" s="14" customFormat="1" ht="51">
      <c r="A89" s="439" t="s">
        <v>539</v>
      </c>
      <c r="B89" s="524"/>
      <c r="C89" s="524"/>
      <c r="D89" s="524"/>
      <c r="E89" s="524"/>
      <c r="F89" s="524"/>
      <c r="G89" s="524"/>
      <c r="H89" s="440">
        <v>35.66</v>
      </c>
      <c r="I89" s="526"/>
      <c r="J89" s="63"/>
    </row>
    <row r="90" spans="1:10" s="14" customFormat="1" ht="51">
      <c r="A90" s="439" t="s">
        <v>1360</v>
      </c>
      <c r="B90" s="524"/>
      <c r="C90" s="524"/>
      <c r="D90" s="524" t="s">
        <v>1359</v>
      </c>
      <c r="E90" s="524"/>
      <c r="F90" s="524"/>
      <c r="G90" s="524"/>
      <c r="H90" s="525">
        <v>0</v>
      </c>
      <c r="I90" s="526"/>
      <c r="J90" s="63"/>
    </row>
    <row r="91" spans="1:10" s="14" customFormat="1" ht="24" customHeight="1">
      <c r="A91" s="1" t="s">
        <v>160</v>
      </c>
      <c r="B91" s="84"/>
      <c r="C91" s="84"/>
      <c r="D91" s="18"/>
      <c r="E91" s="18"/>
      <c r="F91" s="18"/>
      <c r="G91" s="18"/>
      <c r="H91" s="56">
        <f>SUM(H83:H90)</f>
        <v>2751.1</v>
      </c>
      <c r="I91" s="56">
        <f>SUM(I83:I90)</f>
        <v>3680.5</v>
      </c>
      <c r="J91" s="43"/>
    </row>
    <row r="92" spans="1:9" s="14" customFormat="1" ht="58.5" customHeight="1">
      <c r="A92" s="231" t="s">
        <v>278</v>
      </c>
      <c r="B92" s="228" t="s">
        <v>449</v>
      </c>
      <c r="C92" s="185">
        <v>223</v>
      </c>
      <c r="D92" s="18"/>
      <c r="E92" s="18"/>
      <c r="F92" s="18"/>
      <c r="G92" s="18"/>
      <c r="H92" s="56"/>
      <c r="I92" s="56"/>
    </row>
    <row r="93" spans="1:10" s="14" customFormat="1" ht="27.75" customHeight="1">
      <c r="A93" s="41" t="s">
        <v>309</v>
      </c>
      <c r="B93" s="41"/>
      <c r="C93" s="41"/>
      <c r="D93" s="451" t="s">
        <v>100</v>
      </c>
      <c r="E93" s="41"/>
      <c r="F93" s="41"/>
      <c r="G93" s="41"/>
      <c r="H93" s="47">
        <v>55.69</v>
      </c>
      <c r="I93" s="47">
        <v>186.78</v>
      </c>
      <c r="J93" s="63"/>
    </row>
    <row r="94" spans="1:10" s="14" customFormat="1" ht="15" customHeight="1">
      <c r="A94" s="41" t="s">
        <v>309</v>
      </c>
      <c r="B94" s="41"/>
      <c r="C94" s="41"/>
      <c r="D94" s="452" t="s">
        <v>101</v>
      </c>
      <c r="E94" s="41"/>
      <c r="F94" s="41"/>
      <c r="G94" s="41"/>
      <c r="H94" s="47">
        <v>11.89</v>
      </c>
      <c r="I94" s="47">
        <v>35.7</v>
      </c>
      <c r="J94" s="63"/>
    </row>
    <row r="95" spans="1:10" s="14" customFormat="1" ht="21.75" customHeight="1">
      <c r="A95" s="41" t="s">
        <v>309</v>
      </c>
      <c r="B95" s="41"/>
      <c r="C95" s="41"/>
      <c r="D95" s="452" t="s">
        <v>103</v>
      </c>
      <c r="E95" s="41"/>
      <c r="F95" s="41"/>
      <c r="G95" s="41"/>
      <c r="H95" s="47">
        <v>68.7</v>
      </c>
      <c r="I95" s="47">
        <v>260.16</v>
      </c>
      <c r="J95" s="63"/>
    </row>
    <row r="96" spans="1:10" s="14" customFormat="1" ht="24.75" customHeight="1">
      <c r="A96" s="41" t="s">
        <v>309</v>
      </c>
      <c r="B96" s="8"/>
      <c r="C96" s="8"/>
      <c r="D96" s="453" t="s">
        <v>839</v>
      </c>
      <c r="E96" s="41"/>
      <c r="F96" s="450"/>
      <c r="G96" s="450"/>
      <c r="H96" s="47">
        <v>160.11</v>
      </c>
      <c r="I96" s="47">
        <v>80.55</v>
      </c>
      <c r="J96" s="63"/>
    </row>
    <row r="97" spans="1:9" s="14" customFormat="1" ht="24" customHeight="1">
      <c r="A97" s="84"/>
      <c r="B97" s="84"/>
      <c r="C97" s="84"/>
      <c r="D97" s="40"/>
      <c r="E97" s="176">
        <f>SUM(E93:E96)</f>
        <v>0</v>
      </c>
      <c r="F97" s="40"/>
      <c r="G97" s="40"/>
      <c r="H97" s="56">
        <f>SUM(H93:H96)</f>
        <v>296.39</v>
      </c>
      <c r="I97" s="56">
        <f>SUM(I93:I96)</f>
        <v>563.19</v>
      </c>
    </row>
    <row r="98" spans="1:9" s="14" customFormat="1" ht="73.5" customHeight="1" hidden="1">
      <c r="A98" s="187" t="s">
        <v>276</v>
      </c>
      <c r="B98" s="186" t="s">
        <v>279</v>
      </c>
      <c r="C98" s="185">
        <v>241</v>
      </c>
      <c r="D98" s="188"/>
      <c r="E98" s="188"/>
      <c r="F98" s="188"/>
      <c r="G98" s="188"/>
      <c r="H98" s="58"/>
      <c r="I98" s="58"/>
    </row>
    <row r="99" spans="1:9" s="14" customFormat="1" ht="24" customHeight="1" hidden="1">
      <c r="A99" s="25" t="s">
        <v>65</v>
      </c>
      <c r="B99" s="25"/>
      <c r="C99" s="25"/>
      <c r="D99" s="19" t="s">
        <v>68</v>
      </c>
      <c r="E99" s="19"/>
      <c r="F99" s="19"/>
      <c r="G99" s="19"/>
      <c r="H99" s="47"/>
      <c r="I99" s="47"/>
    </row>
    <row r="100" spans="1:9" s="14" customFormat="1" ht="24" customHeight="1" hidden="1">
      <c r="A100" s="1" t="s">
        <v>259</v>
      </c>
      <c r="B100" s="84"/>
      <c r="C100" s="84"/>
      <c r="D100" s="24"/>
      <c r="E100" s="24"/>
      <c r="F100" s="24"/>
      <c r="G100" s="24"/>
      <c r="H100" s="56">
        <f>SUM(H99:H99)</f>
        <v>0</v>
      </c>
      <c r="I100" s="56">
        <f>SUM(I99:I99)</f>
        <v>0</v>
      </c>
    </row>
    <row r="101" spans="1:9" s="14" customFormat="1" ht="24" customHeight="1">
      <c r="A101" s="227" t="s">
        <v>297</v>
      </c>
      <c r="B101" s="228" t="s">
        <v>477</v>
      </c>
      <c r="C101" s="185">
        <v>241</v>
      </c>
      <c r="D101" s="190"/>
      <c r="E101" s="190"/>
      <c r="F101" s="190"/>
      <c r="G101" s="190"/>
      <c r="H101" s="58"/>
      <c r="I101" s="58"/>
    </row>
    <row r="102" spans="1:9" s="14" customFormat="1" ht="24" customHeight="1">
      <c r="A102" s="12" t="s">
        <v>268</v>
      </c>
      <c r="B102" s="12"/>
      <c r="C102" s="12"/>
      <c r="D102" s="18" t="s">
        <v>932</v>
      </c>
      <c r="E102" s="18"/>
      <c r="F102" s="18"/>
      <c r="G102" s="18"/>
      <c r="H102" s="47">
        <v>75.69</v>
      </c>
      <c r="I102" s="47">
        <v>14.87</v>
      </c>
    </row>
    <row r="103" spans="1:9" s="14" customFormat="1" ht="24" customHeight="1">
      <c r="A103" s="1" t="s">
        <v>931</v>
      </c>
      <c r="B103" s="84"/>
      <c r="C103" s="84"/>
      <c r="D103" s="24"/>
      <c r="E103" s="24"/>
      <c r="F103" s="24"/>
      <c r="G103" s="24"/>
      <c r="H103" s="56">
        <f>SUM(H102:H102)</f>
        <v>75.69</v>
      </c>
      <c r="I103" s="56">
        <f>SUM(I102:I102)</f>
        <v>14.87</v>
      </c>
    </row>
    <row r="104" spans="1:9" s="14" customFormat="1" ht="24" customHeight="1" thickBot="1">
      <c r="A104" s="81" t="s">
        <v>0</v>
      </c>
      <c r="B104" s="102"/>
      <c r="C104" s="102"/>
      <c r="D104" s="42"/>
      <c r="E104" s="42"/>
      <c r="F104" s="42"/>
      <c r="G104" s="42"/>
      <c r="H104" s="236">
        <f>H43+H65+H68+H71+H78+H81+H91+H97+H100+H103</f>
        <v>36770.31</v>
      </c>
      <c r="I104" s="236">
        <f>I43+I65+I68+I71+I78+I81+I91+I97+I100+I103</f>
        <v>52005.84</v>
      </c>
    </row>
    <row r="105" spans="1:9" s="14" customFormat="1" ht="24" customHeight="1">
      <c r="A105" s="136"/>
      <c r="B105" s="136"/>
      <c r="C105" s="136"/>
      <c r="D105" s="137"/>
      <c r="E105" s="137"/>
      <c r="F105" s="137"/>
      <c r="G105" s="137"/>
      <c r="H105" s="238"/>
      <c r="I105" s="238"/>
    </row>
    <row r="106" spans="1:9" s="14" customFormat="1" ht="24" customHeight="1">
      <c r="A106" s="136"/>
      <c r="B106" s="136"/>
      <c r="C106" s="136"/>
      <c r="D106" s="137"/>
      <c r="E106" s="137"/>
      <c r="F106" s="137"/>
      <c r="G106" s="137"/>
      <c r="H106" s="238"/>
      <c r="I106" s="238"/>
    </row>
    <row r="107" spans="1:9" s="14" customFormat="1" ht="24" customHeight="1">
      <c r="A107" s="136"/>
      <c r="B107" s="136"/>
      <c r="C107" s="136"/>
      <c r="D107" s="137"/>
      <c r="E107" s="137"/>
      <c r="F107" s="137"/>
      <c r="G107" s="137"/>
      <c r="H107" s="238"/>
      <c r="I107" s="238"/>
    </row>
    <row r="108" spans="8:9" s="14" customFormat="1" ht="12.75">
      <c r="H108" s="72"/>
      <c r="I108" s="72"/>
    </row>
    <row r="109" spans="1:9" s="14" customFormat="1" ht="15.75">
      <c r="A109" s="87"/>
      <c r="B109" s="87"/>
      <c r="C109" s="87"/>
      <c r="D109" s="87"/>
      <c r="E109" s="87"/>
      <c r="F109" s="87"/>
      <c r="G109" s="87"/>
      <c r="H109" s="237"/>
      <c r="I109" s="237"/>
    </row>
    <row r="110" spans="8:9" s="14" customFormat="1" ht="12.75">
      <c r="H110" s="72"/>
      <c r="I110" s="72"/>
    </row>
    <row r="111" spans="8:9" s="14" customFormat="1" ht="12.75">
      <c r="H111" s="72"/>
      <c r="I111" s="72"/>
    </row>
    <row r="112" spans="8:9" s="14" customFormat="1" ht="12.75">
      <c r="H112" s="72"/>
      <c r="I112" s="72"/>
    </row>
    <row r="113" spans="8:9" s="14" customFormat="1" ht="12.75">
      <c r="H113" s="72"/>
      <c r="I113" s="72"/>
    </row>
    <row r="114" spans="8:9" s="14" customFormat="1" ht="12.75">
      <c r="H114" s="72"/>
      <c r="I114" s="72"/>
    </row>
    <row r="115" spans="8:9" s="14" customFormat="1" ht="12.75">
      <c r="H115" s="72"/>
      <c r="I115" s="72"/>
    </row>
    <row r="116" spans="8:9" s="14" customFormat="1" ht="12.75">
      <c r="H116" s="72"/>
      <c r="I116" s="72"/>
    </row>
    <row r="117" spans="8:9" s="14" customFormat="1" ht="12.75">
      <c r="H117" s="72"/>
      <c r="I117" s="72"/>
    </row>
    <row r="118" spans="8:9" s="14" customFormat="1" ht="12.75">
      <c r="H118" s="72"/>
      <c r="I118" s="72"/>
    </row>
  </sheetData>
  <sheetProtection/>
  <mergeCells count="7">
    <mergeCell ref="A1:I2"/>
    <mergeCell ref="H7:H10"/>
    <mergeCell ref="A7:A10"/>
    <mergeCell ref="B7:B10"/>
    <mergeCell ref="C7:C10"/>
    <mergeCell ref="D7:D10"/>
    <mergeCell ref="I7:I10"/>
  </mergeCells>
  <printOptions/>
  <pageMargins left="0" right="0" top="0.35433070866141736" bottom="0.31496062992125984" header="0.11811023622047245" footer="0.11811023622047245"/>
  <pageSetup horizontalDpi="600" verticalDpi="600" orientation="landscape" paperSize="9" scale="50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R325"/>
  <sheetViews>
    <sheetView zoomScale="80" zoomScaleNormal="80" zoomScalePageLayoutView="0" workbookViewId="0" topLeftCell="A1">
      <pane xSplit="1" ySplit="9" topLeftCell="B122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J1" sqref="J1:AE16384"/>
    </sheetView>
  </sheetViews>
  <sheetFormatPr defaultColWidth="9.00390625" defaultRowHeight="12.75"/>
  <cols>
    <col min="1" max="1" width="27.625" style="407" customWidth="1"/>
    <col min="2" max="2" width="22.375" style="408" customWidth="1"/>
    <col min="3" max="3" width="6.875" style="408" customWidth="1"/>
    <col min="4" max="4" width="21.375" style="407" customWidth="1"/>
    <col min="5" max="6" width="13.625" style="407" hidden="1" customWidth="1"/>
    <col min="7" max="7" width="13.625" style="407" customWidth="1"/>
    <col min="8" max="9" width="10.625" style="409" customWidth="1"/>
    <col min="10" max="18" width="9.125" style="407" customWidth="1"/>
    <col min="19" max="16384" width="9.125" style="191" customWidth="1"/>
  </cols>
  <sheetData>
    <row r="1" spans="1:18" s="3" customFormat="1" ht="16.5">
      <c r="A1" s="553" t="s">
        <v>978</v>
      </c>
      <c r="B1" s="553"/>
      <c r="C1" s="553"/>
      <c r="D1" s="553"/>
      <c r="E1" s="553"/>
      <c r="F1" s="553"/>
      <c r="G1" s="553"/>
      <c r="H1" s="553"/>
      <c r="I1" s="553"/>
      <c r="J1" s="375"/>
      <c r="K1" s="375"/>
      <c r="L1" s="375"/>
      <c r="M1" s="375"/>
      <c r="N1" s="375"/>
      <c r="O1" s="375"/>
      <c r="P1" s="375"/>
      <c r="Q1" s="375"/>
      <c r="R1" s="375"/>
    </row>
    <row r="2" spans="1:18" s="4" customFormat="1" ht="16.5">
      <c r="A2" s="2"/>
      <c r="B2" s="95"/>
      <c r="C2" s="95"/>
      <c r="D2" s="2"/>
      <c r="E2" s="2"/>
      <c r="F2" s="2"/>
      <c r="G2" s="2"/>
      <c r="H2" s="233"/>
      <c r="I2" s="233"/>
      <c r="J2" s="376"/>
      <c r="K2" s="376"/>
      <c r="L2" s="376"/>
      <c r="M2" s="376"/>
      <c r="N2" s="376"/>
      <c r="O2" s="376"/>
      <c r="P2" s="376"/>
      <c r="Q2" s="376"/>
      <c r="R2" s="376"/>
    </row>
    <row r="3" spans="1:18" s="5" customFormat="1" ht="15.75">
      <c r="A3" s="377" t="s">
        <v>330</v>
      </c>
      <c r="B3" s="378"/>
      <c r="C3" s="378"/>
      <c r="D3" s="377"/>
      <c r="E3" s="377"/>
      <c r="F3" s="377"/>
      <c r="G3" s="377"/>
      <c r="H3" s="379"/>
      <c r="I3" s="379"/>
      <c r="J3" s="377"/>
      <c r="K3" s="377"/>
      <c r="L3" s="377"/>
      <c r="M3" s="377"/>
      <c r="N3" s="377"/>
      <c r="O3" s="377"/>
      <c r="P3" s="377"/>
      <c r="Q3" s="377"/>
      <c r="R3" s="377"/>
    </row>
    <row r="4" spans="1:18" s="4" customFormat="1" ht="13.5" thickBot="1">
      <c r="A4" s="376"/>
      <c r="B4" s="380"/>
      <c r="C4" s="380"/>
      <c r="D4" s="376"/>
      <c r="E4" s="376"/>
      <c r="F4" s="376"/>
      <c r="G4" s="376"/>
      <c r="H4" s="381"/>
      <c r="I4" s="381"/>
      <c r="J4" s="376"/>
      <c r="K4" s="376"/>
      <c r="L4" s="376"/>
      <c r="M4" s="376"/>
      <c r="N4" s="376"/>
      <c r="O4" s="376"/>
      <c r="P4" s="376"/>
      <c r="Q4" s="376"/>
      <c r="R4" s="376"/>
    </row>
    <row r="5" spans="1:18" s="4" customFormat="1" ht="12.75" customHeight="1">
      <c r="A5" s="544" t="s">
        <v>10</v>
      </c>
      <c r="B5" s="546" t="s">
        <v>441</v>
      </c>
      <c r="C5" s="546" t="s">
        <v>442</v>
      </c>
      <c r="D5" s="544" t="s">
        <v>11</v>
      </c>
      <c r="E5" s="147" t="s">
        <v>314</v>
      </c>
      <c r="F5" s="147" t="s">
        <v>315</v>
      </c>
      <c r="G5" s="147" t="s">
        <v>316</v>
      </c>
      <c r="H5" s="550" t="s">
        <v>951</v>
      </c>
      <c r="I5" s="550" t="s">
        <v>952</v>
      </c>
      <c r="J5" s="376"/>
      <c r="K5" s="376"/>
      <c r="L5" s="376"/>
      <c r="M5" s="376"/>
      <c r="N5" s="376"/>
      <c r="O5" s="376"/>
      <c r="P5" s="376"/>
      <c r="Q5" s="376"/>
      <c r="R5" s="376"/>
    </row>
    <row r="6" spans="1:18" s="4" customFormat="1" ht="12.75" customHeight="1">
      <c r="A6" s="545"/>
      <c r="B6" s="547"/>
      <c r="C6" s="547"/>
      <c r="D6" s="549"/>
      <c r="E6" s="148"/>
      <c r="F6" s="148"/>
      <c r="G6" s="148"/>
      <c r="H6" s="551"/>
      <c r="I6" s="551"/>
      <c r="J6" s="376"/>
      <c r="K6" s="376"/>
      <c r="L6" s="376"/>
      <c r="M6" s="376"/>
      <c r="N6" s="376"/>
      <c r="O6" s="376"/>
      <c r="P6" s="376"/>
      <c r="Q6" s="376"/>
      <c r="R6" s="376"/>
    </row>
    <row r="7" spans="1:18" s="4" customFormat="1" ht="12.75" customHeight="1">
      <c r="A7" s="545"/>
      <c r="B7" s="547"/>
      <c r="C7" s="547"/>
      <c r="D7" s="549"/>
      <c r="E7" s="148"/>
      <c r="F7" s="148"/>
      <c r="G7" s="148"/>
      <c r="H7" s="551"/>
      <c r="I7" s="551"/>
      <c r="J7" s="376"/>
      <c r="K7" s="376"/>
      <c r="L7" s="376"/>
      <c r="M7" s="376"/>
      <c r="N7" s="376"/>
      <c r="O7" s="376"/>
      <c r="P7" s="376"/>
      <c r="Q7" s="376"/>
      <c r="R7" s="376"/>
    </row>
    <row r="8" spans="1:18" s="4" customFormat="1" ht="12.75">
      <c r="A8" s="545"/>
      <c r="B8" s="548"/>
      <c r="C8" s="548"/>
      <c r="D8" s="549"/>
      <c r="E8" s="149"/>
      <c r="F8" s="149"/>
      <c r="G8" s="149"/>
      <c r="H8" s="552"/>
      <c r="I8" s="552"/>
      <c r="J8" s="376"/>
      <c r="K8" s="376"/>
      <c r="L8" s="376"/>
      <c r="M8" s="376"/>
      <c r="N8" s="376"/>
      <c r="O8" s="376"/>
      <c r="P8" s="376"/>
      <c r="Q8" s="376"/>
      <c r="R8" s="376"/>
    </row>
    <row r="9" spans="1:18" s="34" customFormat="1" ht="12.75">
      <c r="A9" s="382">
        <v>1</v>
      </c>
      <c r="B9" s="383">
        <v>2</v>
      </c>
      <c r="C9" s="383">
        <v>3</v>
      </c>
      <c r="D9" s="384">
        <v>4</v>
      </c>
      <c r="E9" s="384"/>
      <c r="F9" s="384"/>
      <c r="G9" s="384"/>
      <c r="H9" s="385">
        <v>9</v>
      </c>
      <c r="I9" s="386"/>
      <c r="J9" s="387"/>
      <c r="K9" s="387"/>
      <c r="L9" s="387"/>
      <c r="M9" s="387"/>
      <c r="N9" s="387"/>
      <c r="O9" s="387"/>
      <c r="P9" s="387"/>
      <c r="Q9" s="387"/>
      <c r="R9" s="387"/>
    </row>
    <row r="10" spans="1:18" s="11" customFormat="1" ht="31.5">
      <c r="A10" s="229" t="s">
        <v>445</v>
      </c>
      <c r="B10" s="230" t="s">
        <v>446</v>
      </c>
      <c r="C10" s="185">
        <v>223</v>
      </c>
      <c r="D10" s="200"/>
      <c r="E10" s="201"/>
      <c r="F10" s="200"/>
      <c r="G10" s="200"/>
      <c r="H10" s="273"/>
      <c r="I10" s="273"/>
      <c r="J10" s="388"/>
      <c r="K10" s="388"/>
      <c r="L10" s="388"/>
      <c r="M10" s="388"/>
      <c r="N10" s="388"/>
      <c r="O10" s="388"/>
      <c r="P10" s="388"/>
      <c r="Q10" s="388"/>
      <c r="R10" s="388"/>
    </row>
    <row r="11" spans="1:18" s="14" customFormat="1" ht="22.5">
      <c r="A11" s="113" t="s">
        <v>184</v>
      </c>
      <c r="B11" s="12"/>
      <c r="C11" s="12"/>
      <c r="D11" s="114" t="s">
        <v>42</v>
      </c>
      <c r="E11" s="153">
        <v>11656</v>
      </c>
      <c r="F11" s="114"/>
      <c r="G11" s="114"/>
      <c r="H11" s="389">
        <v>1676.27</v>
      </c>
      <c r="I11" s="389">
        <v>0.96</v>
      </c>
      <c r="J11" s="391"/>
      <c r="K11" s="391"/>
      <c r="L11" s="391"/>
      <c r="M11" s="391"/>
      <c r="N11" s="391"/>
      <c r="O11" s="391"/>
      <c r="P11" s="391"/>
      <c r="Q11" s="391"/>
      <c r="R11" s="391"/>
    </row>
    <row r="12" spans="1:18" s="14" customFormat="1" ht="14.25">
      <c r="A12" s="113" t="s">
        <v>183</v>
      </c>
      <c r="B12" s="12"/>
      <c r="C12" s="12"/>
      <c r="D12" s="114" t="s">
        <v>86</v>
      </c>
      <c r="E12" s="153"/>
      <c r="F12" s="114"/>
      <c r="G12" s="114"/>
      <c r="H12" s="389">
        <v>474.77</v>
      </c>
      <c r="I12" s="389"/>
      <c r="J12" s="391"/>
      <c r="K12" s="391"/>
      <c r="L12" s="391"/>
      <c r="M12" s="391"/>
      <c r="N12" s="391"/>
      <c r="O12" s="391"/>
      <c r="P12" s="391"/>
      <c r="Q12" s="391"/>
      <c r="R12" s="391"/>
    </row>
    <row r="13" spans="1:18" s="14" customFormat="1" ht="22.5">
      <c r="A13" s="370" t="s">
        <v>981</v>
      </c>
      <c r="B13" s="12"/>
      <c r="C13" s="12"/>
      <c r="D13" s="114" t="s">
        <v>982</v>
      </c>
      <c r="E13" s="153"/>
      <c r="F13" s="114"/>
      <c r="G13" s="114"/>
      <c r="H13" s="389">
        <v>26.56</v>
      </c>
      <c r="I13" s="389"/>
      <c r="J13" s="391"/>
      <c r="K13" s="391"/>
      <c r="L13" s="391"/>
      <c r="M13" s="391"/>
      <c r="N13" s="391"/>
      <c r="O13" s="391"/>
      <c r="P13" s="391"/>
      <c r="Q13" s="391"/>
      <c r="R13" s="391"/>
    </row>
    <row r="14" spans="1:18" s="17" customFormat="1" ht="21">
      <c r="A14" s="83" t="s">
        <v>13</v>
      </c>
      <c r="B14" s="90"/>
      <c r="C14" s="90"/>
      <c r="D14" s="120"/>
      <c r="E14" s="392">
        <f>SUM(E11:E11)</f>
        <v>11656</v>
      </c>
      <c r="F14" s="120"/>
      <c r="G14" s="120"/>
      <c r="H14" s="273">
        <f>SUM(H11:H13)</f>
        <v>2177.6</v>
      </c>
      <c r="I14" s="273">
        <f>SUM(I11:I13)</f>
        <v>0.96</v>
      </c>
      <c r="J14" s="393"/>
      <c r="K14" s="393"/>
      <c r="L14" s="393"/>
      <c r="M14" s="393"/>
      <c r="N14" s="393"/>
      <c r="O14" s="393"/>
      <c r="P14" s="393"/>
      <c r="Q14" s="393"/>
      <c r="R14" s="393"/>
    </row>
    <row r="15" spans="1:18" s="11" customFormat="1" ht="72">
      <c r="A15" s="227" t="s">
        <v>450</v>
      </c>
      <c r="B15" s="228" t="s">
        <v>451</v>
      </c>
      <c r="C15" s="182">
        <v>241</v>
      </c>
      <c r="D15" s="200"/>
      <c r="E15" s="201"/>
      <c r="F15" s="200"/>
      <c r="G15" s="200"/>
      <c r="H15" s="273"/>
      <c r="I15" s="273"/>
      <c r="J15" s="388"/>
      <c r="K15" s="388"/>
      <c r="L15" s="388"/>
      <c r="M15" s="388"/>
      <c r="N15" s="388"/>
      <c r="O15" s="388"/>
      <c r="P15" s="388"/>
      <c r="Q15" s="388"/>
      <c r="R15" s="388"/>
    </row>
    <row r="16" spans="1:18" s="11" customFormat="1" ht="39">
      <c r="A16" s="316" t="s">
        <v>556</v>
      </c>
      <c r="B16" s="12"/>
      <c r="C16" s="12"/>
      <c r="D16" s="114" t="s">
        <v>1103</v>
      </c>
      <c r="E16" s="153"/>
      <c r="F16" s="114" t="s">
        <v>332</v>
      </c>
      <c r="G16" s="114"/>
      <c r="H16" s="423">
        <v>671.38</v>
      </c>
      <c r="I16" s="423">
        <v>0</v>
      </c>
      <c r="J16" s="388"/>
      <c r="K16" s="388"/>
      <c r="L16" s="388"/>
      <c r="M16" s="388"/>
      <c r="N16" s="388"/>
      <c r="O16" s="388"/>
      <c r="P16" s="388"/>
      <c r="Q16" s="388"/>
      <c r="R16" s="388"/>
    </row>
    <row r="17" spans="1:18" s="11" customFormat="1" ht="39">
      <c r="A17" s="316" t="s">
        <v>545</v>
      </c>
      <c r="B17" s="12"/>
      <c r="C17" s="12"/>
      <c r="D17" s="114" t="s">
        <v>1104</v>
      </c>
      <c r="E17" s="153"/>
      <c r="F17" s="114" t="s">
        <v>333</v>
      </c>
      <c r="G17" s="114"/>
      <c r="H17" s="423">
        <v>459.76</v>
      </c>
      <c r="I17" s="428">
        <v>2628.71</v>
      </c>
      <c r="J17" s="388"/>
      <c r="K17" s="388"/>
      <c r="L17" s="388"/>
      <c r="M17" s="388"/>
      <c r="N17" s="388"/>
      <c r="O17" s="388"/>
      <c r="P17" s="388"/>
      <c r="Q17" s="388"/>
      <c r="R17" s="388"/>
    </row>
    <row r="18" spans="1:18" s="11" customFormat="1" ht="51.75">
      <c r="A18" s="316" t="s">
        <v>567</v>
      </c>
      <c r="B18" s="12"/>
      <c r="C18" s="12"/>
      <c r="D18" s="114" t="s">
        <v>1052</v>
      </c>
      <c r="E18" s="153"/>
      <c r="F18" s="114" t="s">
        <v>334</v>
      </c>
      <c r="G18" s="114"/>
      <c r="H18" s="427">
        <v>518.2</v>
      </c>
      <c r="I18" s="428">
        <v>1702.63</v>
      </c>
      <c r="J18" s="388"/>
      <c r="K18" s="388"/>
      <c r="L18" s="388"/>
      <c r="M18" s="388"/>
      <c r="N18" s="388"/>
      <c r="O18" s="388"/>
      <c r="P18" s="388"/>
      <c r="Q18" s="388"/>
      <c r="R18" s="388"/>
    </row>
    <row r="19" spans="1:18" s="11" customFormat="1" ht="39">
      <c r="A19" s="316" t="s">
        <v>595</v>
      </c>
      <c r="B19" s="12"/>
      <c r="C19" s="12"/>
      <c r="D19" s="114" t="s">
        <v>1105</v>
      </c>
      <c r="E19" s="153"/>
      <c r="F19" s="114" t="s">
        <v>335</v>
      </c>
      <c r="G19" s="114"/>
      <c r="H19" s="423">
        <v>510.81</v>
      </c>
      <c r="I19" s="428">
        <v>1597.89</v>
      </c>
      <c r="J19" s="388"/>
      <c r="K19" s="388"/>
      <c r="L19" s="388"/>
      <c r="M19" s="388"/>
      <c r="N19" s="388"/>
      <c r="O19" s="388"/>
      <c r="P19" s="388"/>
      <c r="Q19" s="388"/>
      <c r="R19" s="388"/>
    </row>
    <row r="20" spans="1:18" s="11" customFormat="1" ht="51.75">
      <c r="A20" s="316" t="s">
        <v>560</v>
      </c>
      <c r="B20" s="12"/>
      <c r="C20" s="12"/>
      <c r="D20" s="114" t="s">
        <v>1017</v>
      </c>
      <c r="E20" s="153"/>
      <c r="F20" s="114" t="s">
        <v>336</v>
      </c>
      <c r="G20" s="114"/>
      <c r="H20" s="423">
        <v>562.52</v>
      </c>
      <c r="I20" s="423">
        <v>755.65</v>
      </c>
      <c r="J20" s="388"/>
      <c r="K20" s="388"/>
      <c r="L20" s="388"/>
      <c r="M20" s="388"/>
      <c r="N20" s="388"/>
      <c r="O20" s="388"/>
      <c r="P20" s="388"/>
      <c r="Q20" s="388"/>
      <c r="R20" s="388"/>
    </row>
    <row r="21" spans="1:18" s="11" customFormat="1" ht="39">
      <c r="A21" s="316" t="s">
        <v>556</v>
      </c>
      <c r="B21" s="12"/>
      <c r="C21" s="12"/>
      <c r="D21" s="114" t="s">
        <v>1106</v>
      </c>
      <c r="E21" s="153"/>
      <c r="F21" s="114" t="s">
        <v>337</v>
      </c>
      <c r="G21" s="114"/>
      <c r="H21" s="423">
        <v>734.29</v>
      </c>
      <c r="I21" s="430">
        <v>1037.3</v>
      </c>
      <c r="J21" s="388"/>
      <c r="K21" s="388"/>
      <c r="L21" s="388"/>
      <c r="M21" s="388"/>
      <c r="N21" s="388"/>
      <c r="O21" s="388"/>
      <c r="P21" s="388"/>
      <c r="Q21" s="388"/>
      <c r="R21" s="388"/>
    </row>
    <row r="22" spans="1:18" s="11" customFormat="1" ht="39">
      <c r="A22" s="316" t="s">
        <v>568</v>
      </c>
      <c r="B22" s="12"/>
      <c r="C22" s="12"/>
      <c r="D22" s="114" t="s">
        <v>1042</v>
      </c>
      <c r="E22" s="153"/>
      <c r="F22" s="114" t="s">
        <v>338</v>
      </c>
      <c r="G22" s="114"/>
      <c r="H22" s="423">
        <v>633.65</v>
      </c>
      <c r="I22" s="428">
        <v>1048.88</v>
      </c>
      <c r="J22" s="388"/>
      <c r="K22" s="388"/>
      <c r="L22" s="388"/>
      <c r="M22" s="388"/>
      <c r="N22" s="388"/>
      <c r="O22" s="388"/>
      <c r="P22" s="388"/>
      <c r="Q22" s="388"/>
      <c r="R22" s="388"/>
    </row>
    <row r="23" spans="1:18" s="11" customFormat="1" ht="39">
      <c r="A23" s="316" t="s">
        <v>557</v>
      </c>
      <c r="B23" s="12"/>
      <c r="C23" s="12"/>
      <c r="D23" s="114" t="s">
        <v>1023</v>
      </c>
      <c r="E23" s="153"/>
      <c r="F23" s="114" t="s">
        <v>339</v>
      </c>
      <c r="G23" s="114"/>
      <c r="H23" s="423">
        <v>439.09</v>
      </c>
      <c r="I23" s="423">
        <v>935.32</v>
      </c>
      <c r="J23" s="388"/>
      <c r="K23" s="388"/>
      <c r="L23" s="388"/>
      <c r="M23" s="388"/>
      <c r="N23" s="388"/>
      <c r="O23" s="388"/>
      <c r="P23" s="388"/>
      <c r="Q23" s="388"/>
      <c r="R23" s="388"/>
    </row>
    <row r="24" spans="1:18" s="11" customFormat="1" ht="39">
      <c r="A24" s="316" t="s">
        <v>585</v>
      </c>
      <c r="B24" s="12"/>
      <c r="C24" s="12"/>
      <c r="D24" s="114" t="s">
        <v>1005</v>
      </c>
      <c r="E24" s="153"/>
      <c r="F24" s="114" t="s">
        <v>340</v>
      </c>
      <c r="G24" s="114"/>
      <c r="H24" s="423">
        <v>172.19</v>
      </c>
      <c r="I24" s="423">
        <v>485.99</v>
      </c>
      <c r="J24" s="388"/>
      <c r="K24" s="388"/>
      <c r="L24" s="388"/>
      <c r="M24" s="388"/>
      <c r="N24" s="388"/>
      <c r="O24" s="388"/>
      <c r="P24" s="388"/>
      <c r="Q24" s="388"/>
      <c r="R24" s="388"/>
    </row>
    <row r="25" spans="1:18" s="11" customFormat="1" ht="39">
      <c r="A25" s="316" t="s">
        <v>558</v>
      </c>
      <c r="B25" s="12"/>
      <c r="C25" s="12"/>
      <c r="D25" s="114" t="s">
        <v>1075</v>
      </c>
      <c r="E25" s="153"/>
      <c r="F25" s="114" t="s">
        <v>341</v>
      </c>
      <c r="G25" s="114"/>
      <c r="H25" s="423">
        <v>692.63</v>
      </c>
      <c r="I25" s="423">
        <v>989.17</v>
      </c>
      <c r="J25" s="388"/>
      <c r="K25" s="388"/>
      <c r="L25" s="388"/>
      <c r="M25" s="388"/>
      <c r="N25" s="388"/>
      <c r="O25" s="388"/>
      <c r="P25" s="388"/>
      <c r="Q25" s="388"/>
      <c r="R25" s="388"/>
    </row>
    <row r="26" spans="1:18" s="11" customFormat="1" ht="39">
      <c r="A26" s="316" t="s">
        <v>551</v>
      </c>
      <c r="B26" s="12"/>
      <c r="C26" s="12"/>
      <c r="D26" s="114" t="s">
        <v>1029</v>
      </c>
      <c r="E26" s="153"/>
      <c r="F26" s="114" t="s">
        <v>342</v>
      </c>
      <c r="G26" s="114"/>
      <c r="H26" s="423">
        <v>481.32</v>
      </c>
      <c r="I26" s="428">
        <v>1685.14</v>
      </c>
      <c r="J26" s="388"/>
      <c r="K26" s="388"/>
      <c r="L26" s="388"/>
      <c r="M26" s="388"/>
      <c r="N26" s="388"/>
      <c r="O26" s="388"/>
      <c r="P26" s="388"/>
      <c r="Q26" s="388"/>
      <c r="R26" s="388"/>
    </row>
    <row r="27" spans="1:18" s="11" customFormat="1" ht="39">
      <c r="A27" s="316" t="s">
        <v>578</v>
      </c>
      <c r="B27" s="12"/>
      <c r="C27" s="12"/>
      <c r="D27" s="114" t="s">
        <v>1107</v>
      </c>
      <c r="E27" s="153"/>
      <c r="F27" s="114" t="s">
        <v>343</v>
      </c>
      <c r="G27" s="114"/>
      <c r="H27" s="428">
        <v>1948.62</v>
      </c>
      <c r="I27" s="428">
        <v>3384.29</v>
      </c>
      <c r="J27" s="388"/>
      <c r="K27" s="388"/>
      <c r="L27" s="388"/>
      <c r="M27" s="388"/>
      <c r="N27" s="388"/>
      <c r="O27" s="388"/>
      <c r="P27" s="388"/>
      <c r="Q27" s="388"/>
      <c r="R27" s="388"/>
    </row>
    <row r="28" spans="1:18" s="11" customFormat="1" ht="39">
      <c r="A28" s="316" t="s">
        <v>553</v>
      </c>
      <c r="B28" s="12"/>
      <c r="C28" s="12"/>
      <c r="D28" s="114" t="s">
        <v>1014</v>
      </c>
      <c r="E28" s="153"/>
      <c r="F28" s="114"/>
      <c r="G28" s="114"/>
      <c r="H28" s="423">
        <v>205.37</v>
      </c>
      <c r="I28" s="423">
        <v>680.38</v>
      </c>
      <c r="J28" s="388"/>
      <c r="K28" s="388"/>
      <c r="L28" s="388"/>
      <c r="M28" s="388"/>
      <c r="N28" s="388"/>
      <c r="O28" s="388"/>
      <c r="P28" s="388"/>
      <c r="Q28" s="388"/>
      <c r="R28" s="388"/>
    </row>
    <row r="29" spans="1:18" s="11" customFormat="1" ht="39">
      <c r="A29" s="316" t="s">
        <v>581</v>
      </c>
      <c r="B29" s="12"/>
      <c r="C29" s="12"/>
      <c r="D29" s="114" t="s">
        <v>1035</v>
      </c>
      <c r="E29" s="153"/>
      <c r="F29" s="114" t="s">
        <v>344</v>
      </c>
      <c r="G29" s="114"/>
      <c r="H29" s="423">
        <v>458.69</v>
      </c>
      <c r="I29" s="428">
        <v>1127.18</v>
      </c>
      <c r="J29" s="388"/>
      <c r="K29" s="388"/>
      <c r="L29" s="388"/>
      <c r="M29" s="388"/>
      <c r="N29" s="388"/>
      <c r="O29" s="388"/>
      <c r="P29" s="388"/>
      <c r="Q29" s="388"/>
      <c r="R29" s="388"/>
    </row>
    <row r="30" spans="1:18" s="11" customFormat="1" ht="39">
      <c r="A30" s="316" t="s">
        <v>591</v>
      </c>
      <c r="B30" s="12"/>
      <c r="C30" s="12"/>
      <c r="D30" s="114" t="s">
        <v>1108</v>
      </c>
      <c r="E30" s="153"/>
      <c r="F30" s="114" t="s">
        <v>345</v>
      </c>
      <c r="G30" s="114"/>
      <c r="H30" s="423">
        <v>143.88</v>
      </c>
      <c r="I30" s="423">
        <v>423.16</v>
      </c>
      <c r="J30" s="388"/>
      <c r="K30" s="388"/>
      <c r="L30" s="388"/>
      <c r="M30" s="388"/>
      <c r="N30" s="388"/>
      <c r="O30" s="388"/>
      <c r="P30" s="388"/>
      <c r="Q30" s="388"/>
      <c r="R30" s="388"/>
    </row>
    <row r="31" spans="1:18" s="11" customFormat="1" ht="39">
      <c r="A31" s="316" t="s">
        <v>589</v>
      </c>
      <c r="B31" s="12"/>
      <c r="C31" s="12"/>
      <c r="D31" s="114" t="s">
        <v>1109</v>
      </c>
      <c r="E31" s="153"/>
      <c r="F31" s="114" t="s">
        <v>346</v>
      </c>
      <c r="G31" s="114"/>
      <c r="H31" s="423">
        <v>204.42</v>
      </c>
      <c r="I31" s="423">
        <v>0</v>
      </c>
      <c r="J31" s="388"/>
      <c r="K31" s="388"/>
      <c r="L31" s="388"/>
      <c r="M31" s="388"/>
      <c r="N31" s="388"/>
      <c r="O31" s="388"/>
      <c r="P31" s="388"/>
      <c r="Q31" s="388"/>
      <c r="R31" s="388"/>
    </row>
    <row r="32" spans="1:18" s="11" customFormat="1" ht="39">
      <c r="A32" s="316" t="s">
        <v>557</v>
      </c>
      <c r="B32" s="12"/>
      <c r="C32" s="12"/>
      <c r="D32" s="114" t="s">
        <v>1023</v>
      </c>
      <c r="E32" s="153"/>
      <c r="F32" s="114" t="s">
        <v>347</v>
      </c>
      <c r="G32" s="114"/>
      <c r="H32" s="423">
        <v>808.41</v>
      </c>
      <c r="I32" s="423">
        <v>0</v>
      </c>
      <c r="J32" s="388"/>
      <c r="K32" s="388"/>
      <c r="L32" s="388"/>
      <c r="M32" s="388"/>
      <c r="N32" s="388"/>
      <c r="O32" s="388"/>
      <c r="P32" s="388"/>
      <c r="Q32" s="388"/>
      <c r="R32" s="388"/>
    </row>
    <row r="33" spans="1:18" s="11" customFormat="1" ht="51.75">
      <c r="A33" s="316" t="s">
        <v>967</v>
      </c>
      <c r="B33" s="12"/>
      <c r="C33" s="12"/>
      <c r="D33" s="114" t="s">
        <v>1110</v>
      </c>
      <c r="E33" s="153"/>
      <c r="F33" s="114" t="s">
        <v>348</v>
      </c>
      <c r="G33" s="114"/>
      <c r="H33" s="423">
        <v>490.25</v>
      </c>
      <c r="I33" s="430">
        <v>1243.8</v>
      </c>
      <c r="J33" s="388"/>
      <c r="K33" s="388"/>
      <c r="L33" s="388"/>
      <c r="M33" s="388"/>
      <c r="N33" s="388"/>
      <c r="O33" s="388"/>
      <c r="P33" s="388"/>
      <c r="Q33" s="388"/>
      <c r="R33" s="388"/>
    </row>
    <row r="34" spans="1:18" s="11" customFormat="1" ht="39">
      <c r="A34" s="316" t="s">
        <v>542</v>
      </c>
      <c r="B34" s="12"/>
      <c r="C34" s="12"/>
      <c r="D34" s="114" t="s">
        <v>1111</v>
      </c>
      <c r="E34" s="153"/>
      <c r="F34" s="114" t="s">
        <v>349</v>
      </c>
      <c r="G34" s="114"/>
      <c r="H34" s="423">
        <v>723.96</v>
      </c>
      <c r="I34" s="428">
        <v>1387.76</v>
      </c>
      <c r="J34" s="388"/>
      <c r="K34" s="388"/>
      <c r="L34" s="388"/>
      <c r="M34" s="388"/>
      <c r="N34" s="388"/>
      <c r="O34" s="388"/>
      <c r="P34" s="388"/>
      <c r="Q34" s="388"/>
      <c r="R34" s="388"/>
    </row>
    <row r="35" spans="1:18" s="11" customFormat="1" ht="39">
      <c r="A35" s="316" t="s">
        <v>546</v>
      </c>
      <c r="B35" s="12"/>
      <c r="C35" s="12"/>
      <c r="D35" s="114"/>
      <c r="E35" s="153"/>
      <c r="F35" s="114" t="s">
        <v>350</v>
      </c>
      <c r="G35" s="114"/>
      <c r="H35" s="423">
        <v>469.62</v>
      </c>
      <c r="I35" s="428">
        <v>1768.76</v>
      </c>
      <c r="J35" s="388"/>
      <c r="K35" s="388"/>
      <c r="L35" s="388"/>
      <c r="M35" s="388"/>
      <c r="N35" s="388"/>
      <c r="O35" s="388"/>
      <c r="P35" s="388"/>
      <c r="Q35" s="388"/>
      <c r="R35" s="388"/>
    </row>
    <row r="36" spans="1:18" s="11" customFormat="1" ht="39">
      <c r="A36" s="316" t="s">
        <v>542</v>
      </c>
      <c r="B36" s="12"/>
      <c r="C36" s="12"/>
      <c r="D36" s="114" t="s">
        <v>1112</v>
      </c>
      <c r="E36" s="153"/>
      <c r="F36" s="114" t="s">
        <v>351</v>
      </c>
      <c r="G36" s="114"/>
      <c r="H36" s="423">
        <v>261.08</v>
      </c>
      <c r="I36" s="423">
        <v>441.72</v>
      </c>
      <c r="J36" s="388"/>
      <c r="K36" s="388"/>
      <c r="L36" s="388"/>
      <c r="M36" s="388"/>
      <c r="N36" s="388"/>
      <c r="O36" s="388"/>
      <c r="P36" s="388"/>
      <c r="Q36" s="388"/>
      <c r="R36" s="388"/>
    </row>
    <row r="37" spans="1:18" s="11" customFormat="1" ht="39">
      <c r="A37" s="316" t="s">
        <v>579</v>
      </c>
      <c r="B37" s="12"/>
      <c r="C37" s="12"/>
      <c r="D37" s="114" t="s">
        <v>1039</v>
      </c>
      <c r="E37" s="153"/>
      <c r="F37" s="114" t="s">
        <v>352</v>
      </c>
      <c r="G37" s="114"/>
      <c r="H37" s="427">
        <v>634.9</v>
      </c>
      <c r="I37" s="428">
        <v>1003.52</v>
      </c>
      <c r="J37" s="388"/>
      <c r="K37" s="388"/>
      <c r="L37" s="388"/>
      <c r="M37" s="388"/>
      <c r="N37" s="388"/>
      <c r="O37" s="388"/>
      <c r="P37" s="388"/>
      <c r="Q37" s="388"/>
      <c r="R37" s="388"/>
    </row>
    <row r="38" spans="1:18" s="11" customFormat="1" ht="39">
      <c r="A38" s="316" t="s">
        <v>599</v>
      </c>
      <c r="B38" s="12"/>
      <c r="C38" s="12"/>
      <c r="D38" s="114" t="s">
        <v>1045</v>
      </c>
      <c r="E38" s="153"/>
      <c r="F38" s="114" t="s">
        <v>353</v>
      </c>
      <c r="G38" s="114"/>
      <c r="H38" s="423">
        <v>477.58</v>
      </c>
      <c r="I38" s="428">
        <v>1270.06</v>
      </c>
      <c r="J38" s="388"/>
      <c r="K38" s="388"/>
      <c r="L38" s="388"/>
      <c r="M38" s="388"/>
      <c r="N38" s="388"/>
      <c r="O38" s="388"/>
      <c r="P38" s="388"/>
      <c r="Q38" s="388"/>
      <c r="R38" s="388"/>
    </row>
    <row r="39" spans="1:18" s="11" customFormat="1" ht="39">
      <c r="A39" s="316" t="s">
        <v>586</v>
      </c>
      <c r="B39" s="12"/>
      <c r="C39" s="12"/>
      <c r="D39" s="114" t="s">
        <v>995</v>
      </c>
      <c r="E39" s="153"/>
      <c r="F39" s="114" t="s">
        <v>354</v>
      </c>
      <c r="G39" s="114"/>
      <c r="H39" s="423">
        <v>318.22</v>
      </c>
      <c r="I39" s="423">
        <v>460.49</v>
      </c>
      <c r="J39" s="388"/>
      <c r="K39" s="388"/>
      <c r="L39" s="388"/>
      <c r="M39" s="388"/>
      <c r="N39" s="388"/>
      <c r="O39" s="388"/>
      <c r="P39" s="388"/>
      <c r="Q39" s="388"/>
      <c r="R39" s="388"/>
    </row>
    <row r="40" spans="1:18" s="11" customFormat="1" ht="39">
      <c r="A40" s="316" t="s">
        <v>559</v>
      </c>
      <c r="B40" s="12"/>
      <c r="C40" s="12"/>
      <c r="D40" s="114" t="s">
        <v>1082</v>
      </c>
      <c r="E40" s="153"/>
      <c r="F40" s="114" t="s">
        <v>355</v>
      </c>
      <c r="G40" s="114"/>
      <c r="H40" s="423">
        <v>656.72</v>
      </c>
      <c r="I40" s="428">
        <v>1084.63</v>
      </c>
      <c r="J40" s="388"/>
      <c r="K40" s="388"/>
      <c r="L40" s="388"/>
      <c r="M40" s="388"/>
      <c r="N40" s="388"/>
      <c r="O40" s="388"/>
      <c r="P40" s="388"/>
      <c r="Q40" s="388"/>
      <c r="R40" s="388"/>
    </row>
    <row r="41" spans="1:18" s="11" customFormat="1" ht="51.75">
      <c r="A41" s="316" t="s">
        <v>597</v>
      </c>
      <c r="B41" s="12"/>
      <c r="C41" s="12"/>
      <c r="D41" s="114" t="s">
        <v>1113</v>
      </c>
      <c r="E41" s="153"/>
      <c r="F41" s="114" t="s">
        <v>356</v>
      </c>
      <c r="G41" s="114"/>
      <c r="H41" s="427">
        <v>658.9</v>
      </c>
      <c r="I41" s="423">
        <v>802.75</v>
      </c>
      <c r="J41" s="388"/>
      <c r="K41" s="388"/>
      <c r="L41" s="388"/>
      <c r="M41" s="388"/>
      <c r="N41" s="388"/>
      <c r="O41" s="388"/>
      <c r="P41" s="388"/>
      <c r="Q41" s="388"/>
      <c r="R41" s="388"/>
    </row>
    <row r="42" spans="1:18" s="11" customFormat="1" ht="39">
      <c r="A42" s="316" t="s">
        <v>577</v>
      </c>
      <c r="B42" s="12"/>
      <c r="C42" s="12"/>
      <c r="D42" s="114" t="s">
        <v>1114</v>
      </c>
      <c r="E42" s="153"/>
      <c r="F42" s="114" t="s">
        <v>357</v>
      </c>
      <c r="G42" s="114"/>
      <c r="H42" s="428">
        <v>1963.78</v>
      </c>
      <c r="I42" s="428">
        <v>4465.08</v>
      </c>
      <c r="J42" s="388"/>
      <c r="K42" s="388"/>
      <c r="L42" s="388"/>
      <c r="M42" s="388"/>
      <c r="N42" s="388"/>
      <c r="O42" s="388"/>
      <c r="P42" s="388"/>
      <c r="Q42" s="388"/>
      <c r="R42" s="388"/>
    </row>
    <row r="43" spans="1:18" s="11" customFormat="1" ht="39">
      <c r="A43" s="316" t="s">
        <v>565</v>
      </c>
      <c r="B43" s="12"/>
      <c r="C43" s="12"/>
      <c r="D43" s="114" t="s">
        <v>1115</v>
      </c>
      <c r="E43" s="153"/>
      <c r="F43" s="114" t="s">
        <v>358</v>
      </c>
      <c r="G43" s="114"/>
      <c r="H43" s="423">
        <v>0</v>
      </c>
      <c r="I43" s="423">
        <v>0</v>
      </c>
      <c r="J43" s="388"/>
      <c r="K43" s="388"/>
      <c r="L43" s="388"/>
      <c r="M43" s="388"/>
      <c r="N43" s="388"/>
      <c r="O43" s="388"/>
      <c r="P43" s="388"/>
      <c r="Q43" s="388"/>
      <c r="R43" s="388"/>
    </row>
    <row r="44" spans="1:18" s="11" customFormat="1" ht="51.75">
      <c r="A44" s="316" t="s">
        <v>967</v>
      </c>
      <c r="B44" s="12"/>
      <c r="C44" s="12"/>
      <c r="D44" s="114" t="s">
        <v>1116</v>
      </c>
      <c r="E44" s="153"/>
      <c r="F44" s="114" t="s">
        <v>359</v>
      </c>
      <c r="G44" s="114"/>
      <c r="H44" s="423">
        <v>595.32</v>
      </c>
      <c r="I44" s="430">
        <v>1224.6</v>
      </c>
      <c r="J44" s="388"/>
      <c r="K44" s="388"/>
      <c r="L44" s="388"/>
      <c r="M44" s="388"/>
      <c r="N44" s="388"/>
      <c r="O44" s="388"/>
      <c r="P44" s="388"/>
      <c r="Q44" s="388"/>
      <c r="R44" s="388"/>
    </row>
    <row r="45" spans="1:18" s="11" customFormat="1" ht="39">
      <c r="A45" s="316" t="s">
        <v>561</v>
      </c>
      <c r="B45" s="12"/>
      <c r="C45" s="12"/>
      <c r="D45" s="114" t="s">
        <v>1068</v>
      </c>
      <c r="E45" s="153"/>
      <c r="F45" s="114" t="s">
        <v>360</v>
      </c>
      <c r="G45" s="114"/>
      <c r="H45" s="423">
        <v>255.61</v>
      </c>
      <c r="I45" s="427">
        <v>599.1</v>
      </c>
      <c r="J45" s="388"/>
      <c r="K45" s="388"/>
      <c r="L45" s="388"/>
      <c r="M45" s="388"/>
      <c r="N45" s="388"/>
      <c r="O45" s="388"/>
      <c r="P45" s="388"/>
      <c r="Q45" s="388"/>
      <c r="R45" s="388"/>
    </row>
    <row r="46" spans="1:18" s="11" customFormat="1" ht="39">
      <c r="A46" s="316" t="s">
        <v>968</v>
      </c>
      <c r="B46" s="12"/>
      <c r="C46" s="12"/>
      <c r="D46" s="114" t="s">
        <v>1117</v>
      </c>
      <c r="E46" s="153"/>
      <c r="F46" s="114" t="s">
        <v>361</v>
      </c>
      <c r="G46" s="114"/>
      <c r="H46" s="423">
        <v>748.25</v>
      </c>
      <c r="I46" s="428">
        <v>1351.63</v>
      </c>
      <c r="J46" s="388"/>
      <c r="K46" s="388"/>
      <c r="L46" s="388"/>
      <c r="M46" s="388"/>
      <c r="N46" s="388"/>
      <c r="O46" s="388"/>
      <c r="P46" s="388"/>
      <c r="Q46" s="388"/>
      <c r="R46" s="388"/>
    </row>
    <row r="47" spans="1:18" s="11" customFormat="1" ht="51.75">
      <c r="A47" s="316" t="s">
        <v>969</v>
      </c>
      <c r="B47" s="12"/>
      <c r="C47" s="12"/>
      <c r="D47" s="114" t="s">
        <v>999</v>
      </c>
      <c r="E47" s="153"/>
      <c r="F47" s="114" t="s">
        <v>362</v>
      </c>
      <c r="G47" s="114"/>
      <c r="H47" s="423">
        <v>903.96</v>
      </c>
      <c r="I47" s="428">
        <v>1264.02</v>
      </c>
      <c r="J47" s="388"/>
      <c r="K47" s="388"/>
      <c r="L47" s="388"/>
      <c r="M47" s="388"/>
      <c r="N47" s="388"/>
      <c r="O47" s="388"/>
      <c r="P47" s="388"/>
      <c r="Q47" s="388"/>
      <c r="R47" s="388"/>
    </row>
    <row r="48" spans="1:18" s="11" customFormat="1" ht="39">
      <c r="A48" s="316" t="s">
        <v>983</v>
      </c>
      <c r="B48" s="12"/>
      <c r="C48" s="12"/>
      <c r="D48" s="114" t="s">
        <v>1118</v>
      </c>
      <c r="E48" s="153"/>
      <c r="F48" s="114" t="s">
        <v>363</v>
      </c>
      <c r="G48" s="114"/>
      <c r="H48" s="423">
        <v>145.99</v>
      </c>
      <c r="I48" s="423">
        <v>437.17</v>
      </c>
      <c r="J48" s="388"/>
      <c r="K48" s="388"/>
      <c r="L48" s="388"/>
      <c r="M48" s="388"/>
      <c r="N48" s="388"/>
      <c r="O48" s="388"/>
      <c r="P48" s="388"/>
      <c r="Q48" s="388"/>
      <c r="R48" s="388"/>
    </row>
    <row r="49" spans="1:18" s="11" customFormat="1" ht="39">
      <c r="A49" s="316" t="s">
        <v>574</v>
      </c>
      <c r="B49" s="12"/>
      <c r="C49" s="12"/>
      <c r="D49" s="114" t="s">
        <v>1078</v>
      </c>
      <c r="E49" s="153"/>
      <c r="F49" s="114" t="s">
        <v>364</v>
      </c>
      <c r="G49" s="114"/>
      <c r="H49" s="423">
        <v>227.79</v>
      </c>
      <c r="I49" s="423">
        <v>669.62</v>
      </c>
      <c r="J49" s="388"/>
      <c r="K49" s="388"/>
      <c r="L49" s="388"/>
      <c r="M49" s="388"/>
      <c r="N49" s="388"/>
      <c r="O49" s="388"/>
      <c r="P49" s="388"/>
      <c r="Q49" s="388"/>
      <c r="R49" s="388"/>
    </row>
    <row r="50" spans="1:18" s="11" customFormat="1" ht="39">
      <c r="A50" s="316" t="s">
        <v>970</v>
      </c>
      <c r="B50" s="12"/>
      <c r="C50" s="12"/>
      <c r="D50" s="114" t="s">
        <v>1040</v>
      </c>
      <c r="E50" s="153"/>
      <c r="F50" s="114" t="s">
        <v>365</v>
      </c>
      <c r="G50" s="114"/>
      <c r="H50" s="423">
        <v>274.59</v>
      </c>
      <c r="I50" s="423">
        <v>783.51</v>
      </c>
      <c r="J50" s="388"/>
      <c r="K50" s="388"/>
      <c r="L50" s="388"/>
      <c r="M50" s="388"/>
      <c r="N50" s="388"/>
      <c r="O50" s="388"/>
      <c r="P50" s="388"/>
      <c r="Q50" s="388"/>
      <c r="R50" s="388"/>
    </row>
    <row r="51" spans="1:18" s="11" customFormat="1" ht="39">
      <c r="A51" s="316" t="s">
        <v>549</v>
      </c>
      <c r="B51" s="12"/>
      <c r="C51" s="12"/>
      <c r="D51" s="114" t="s">
        <v>1071</v>
      </c>
      <c r="E51" s="153"/>
      <c r="F51" s="114" t="s">
        <v>366</v>
      </c>
      <c r="G51" s="114"/>
      <c r="H51" s="423">
        <v>432.28</v>
      </c>
      <c r="I51" s="428">
        <v>1158.86</v>
      </c>
      <c r="J51" s="388"/>
      <c r="K51" s="388"/>
      <c r="L51" s="388"/>
      <c r="M51" s="388"/>
      <c r="N51" s="388"/>
      <c r="O51" s="388"/>
      <c r="P51" s="388"/>
      <c r="Q51" s="388"/>
      <c r="R51" s="388"/>
    </row>
    <row r="52" spans="1:18" s="11" customFormat="1" ht="39">
      <c r="A52" s="316" t="s">
        <v>562</v>
      </c>
      <c r="B52" s="12"/>
      <c r="C52" s="12"/>
      <c r="D52" s="114" t="s">
        <v>1031</v>
      </c>
      <c r="E52" s="153"/>
      <c r="F52" s="114" t="s">
        <v>367</v>
      </c>
      <c r="G52" s="114"/>
      <c r="H52" s="423">
        <v>324.67</v>
      </c>
      <c r="I52" s="423">
        <v>745.72</v>
      </c>
      <c r="J52" s="388"/>
      <c r="K52" s="388"/>
      <c r="L52" s="388"/>
      <c r="M52" s="388"/>
      <c r="N52" s="388"/>
      <c r="O52" s="388"/>
      <c r="P52" s="388"/>
      <c r="Q52" s="388"/>
      <c r="R52" s="388"/>
    </row>
    <row r="53" spans="1:18" s="11" customFormat="1" ht="39">
      <c r="A53" s="316" t="s">
        <v>564</v>
      </c>
      <c r="B53" s="12"/>
      <c r="C53" s="12"/>
      <c r="D53" s="114" t="s">
        <v>1055</v>
      </c>
      <c r="E53" s="153"/>
      <c r="F53" s="114" t="s">
        <v>368</v>
      </c>
      <c r="G53" s="114"/>
      <c r="H53" s="423">
        <v>378.86</v>
      </c>
      <c r="I53" s="423">
        <v>659.84</v>
      </c>
      <c r="J53" s="388"/>
      <c r="K53" s="388"/>
      <c r="L53" s="388"/>
      <c r="M53" s="388"/>
      <c r="N53" s="388"/>
      <c r="O53" s="388"/>
      <c r="P53" s="388"/>
      <c r="Q53" s="388"/>
      <c r="R53" s="388"/>
    </row>
    <row r="54" spans="1:18" s="11" customFormat="1" ht="39">
      <c r="A54" s="316" t="s">
        <v>550</v>
      </c>
      <c r="B54" s="12"/>
      <c r="C54" s="12"/>
      <c r="D54" s="114" t="s">
        <v>993</v>
      </c>
      <c r="E54" s="153"/>
      <c r="F54" s="114" t="s">
        <v>369</v>
      </c>
      <c r="G54" s="114"/>
      <c r="H54" s="427">
        <v>487.4</v>
      </c>
      <c r="I54" s="423">
        <v>822.53</v>
      </c>
      <c r="J54" s="388"/>
      <c r="K54" s="388"/>
      <c r="L54" s="388"/>
      <c r="M54" s="388"/>
      <c r="N54" s="388"/>
      <c r="O54" s="388"/>
      <c r="P54" s="388"/>
      <c r="Q54" s="388"/>
      <c r="R54" s="388"/>
    </row>
    <row r="55" spans="1:18" s="11" customFormat="1" ht="39">
      <c r="A55" s="316" t="s">
        <v>569</v>
      </c>
      <c r="B55" s="12"/>
      <c r="C55" s="12"/>
      <c r="D55" s="114" t="s">
        <v>1119</v>
      </c>
      <c r="E55" s="153"/>
      <c r="F55" s="114" t="s">
        <v>370</v>
      </c>
      <c r="G55" s="114"/>
      <c r="H55" s="423">
        <v>438.11</v>
      </c>
      <c r="I55" s="423">
        <v>955.27</v>
      </c>
      <c r="J55" s="388"/>
      <c r="K55" s="388"/>
      <c r="L55" s="388"/>
      <c r="M55" s="388"/>
      <c r="N55" s="388"/>
      <c r="O55" s="388"/>
      <c r="P55" s="388"/>
      <c r="Q55" s="388"/>
      <c r="R55" s="388"/>
    </row>
    <row r="56" spans="1:18" s="11" customFormat="1" ht="39">
      <c r="A56" s="316" t="s">
        <v>587</v>
      </c>
      <c r="B56" s="12"/>
      <c r="C56" s="12"/>
      <c r="D56" s="114" t="s">
        <v>1025</v>
      </c>
      <c r="E56" s="153"/>
      <c r="F56" s="114" t="s">
        <v>371</v>
      </c>
      <c r="G56" s="114"/>
      <c r="H56" s="423">
        <v>243.96</v>
      </c>
      <c r="I56" s="423">
        <v>0</v>
      </c>
      <c r="J56" s="388"/>
      <c r="K56" s="388"/>
      <c r="L56" s="388"/>
      <c r="M56" s="388"/>
      <c r="N56" s="388"/>
      <c r="O56" s="388"/>
      <c r="P56" s="388"/>
      <c r="Q56" s="388"/>
      <c r="R56" s="388"/>
    </row>
    <row r="57" spans="1:18" s="11" customFormat="1" ht="51.75">
      <c r="A57" s="316" t="s">
        <v>570</v>
      </c>
      <c r="B57" s="12"/>
      <c r="C57" s="12"/>
      <c r="D57" s="114" t="s">
        <v>1026</v>
      </c>
      <c r="E57" s="153"/>
      <c r="F57" s="114" t="s">
        <v>372</v>
      </c>
      <c r="G57" s="114"/>
      <c r="H57" s="423">
        <v>376.87</v>
      </c>
      <c r="I57" s="423">
        <v>796.53</v>
      </c>
      <c r="J57" s="388"/>
      <c r="K57" s="388"/>
      <c r="L57" s="388"/>
      <c r="M57" s="388"/>
      <c r="N57" s="388"/>
      <c r="O57" s="388"/>
      <c r="P57" s="388"/>
      <c r="Q57" s="388"/>
      <c r="R57" s="388"/>
    </row>
    <row r="58" spans="1:18" s="11" customFormat="1" ht="51.75">
      <c r="A58" s="316" t="s">
        <v>547</v>
      </c>
      <c r="B58" s="12"/>
      <c r="C58" s="12"/>
      <c r="D58" s="114" t="s">
        <v>1027</v>
      </c>
      <c r="E58" s="153"/>
      <c r="F58" s="114" t="s">
        <v>373</v>
      </c>
      <c r="G58" s="114"/>
      <c r="H58" s="423">
        <v>688.54</v>
      </c>
      <c r="I58" s="428">
        <v>1275.55</v>
      </c>
      <c r="J58" s="388"/>
      <c r="K58" s="388"/>
      <c r="L58" s="388"/>
      <c r="M58" s="388"/>
      <c r="N58" s="388"/>
      <c r="O58" s="388"/>
      <c r="P58" s="388"/>
      <c r="Q58" s="388"/>
      <c r="R58" s="388"/>
    </row>
    <row r="59" spans="1:18" s="11" customFormat="1" ht="39">
      <c r="A59" s="316" t="s">
        <v>588</v>
      </c>
      <c r="B59" s="12"/>
      <c r="C59" s="12"/>
      <c r="D59" s="114" t="s">
        <v>1120</v>
      </c>
      <c r="E59" s="153"/>
      <c r="F59" s="114" t="s">
        <v>374</v>
      </c>
      <c r="G59" s="114"/>
      <c r="H59" s="423">
        <v>157.59</v>
      </c>
      <c r="I59" s="423">
        <v>340.66</v>
      </c>
      <c r="J59" s="388"/>
      <c r="K59" s="388"/>
      <c r="L59" s="388"/>
      <c r="M59" s="388"/>
      <c r="N59" s="388"/>
      <c r="O59" s="388"/>
      <c r="P59" s="388"/>
      <c r="Q59" s="388"/>
      <c r="R59" s="388"/>
    </row>
    <row r="60" spans="1:18" s="11" customFormat="1" ht="39">
      <c r="A60" s="316" t="s">
        <v>592</v>
      </c>
      <c r="B60" s="12"/>
      <c r="C60" s="12"/>
      <c r="D60" s="114" t="s">
        <v>1046</v>
      </c>
      <c r="E60" s="153"/>
      <c r="F60" s="114" t="s">
        <v>375</v>
      </c>
      <c r="G60" s="114"/>
      <c r="H60" s="423">
        <v>870.55</v>
      </c>
      <c r="I60" s="423">
        <v>766.08</v>
      </c>
      <c r="J60" s="388"/>
      <c r="K60" s="388"/>
      <c r="L60" s="388"/>
      <c r="M60" s="388"/>
      <c r="N60" s="388"/>
      <c r="O60" s="388"/>
      <c r="P60" s="388"/>
      <c r="Q60" s="388"/>
      <c r="R60" s="388"/>
    </row>
    <row r="61" spans="1:18" s="11" customFormat="1" ht="39">
      <c r="A61" s="316" t="s">
        <v>566</v>
      </c>
      <c r="B61" s="12"/>
      <c r="C61" s="12"/>
      <c r="D61" s="114" t="s">
        <v>1032</v>
      </c>
      <c r="E61" s="153"/>
      <c r="F61" s="114" t="s">
        <v>376</v>
      </c>
      <c r="G61" s="114"/>
      <c r="H61" s="423">
        <v>353.31</v>
      </c>
      <c r="I61" s="423">
        <v>599.12</v>
      </c>
      <c r="J61" s="388"/>
      <c r="K61" s="388"/>
      <c r="L61" s="388"/>
      <c r="M61" s="388"/>
      <c r="N61" s="388"/>
      <c r="O61" s="388"/>
      <c r="P61" s="388"/>
      <c r="Q61" s="388"/>
      <c r="R61" s="388"/>
    </row>
    <row r="62" spans="1:18" s="11" customFormat="1" ht="39">
      <c r="A62" s="316" t="s">
        <v>596</v>
      </c>
      <c r="B62" s="12"/>
      <c r="C62" s="12"/>
      <c r="D62" s="114" t="s">
        <v>1072</v>
      </c>
      <c r="E62" s="153"/>
      <c r="F62" s="114" t="s">
        <v>377</v>
      </c>
      <c r="G62" s="114"/>
      <c r="H62" s="423">
        <v>379.23</v>
      </c>
      <c r="I62" s="428">
        <v>1051.74</v>
      </c>
      <c r="J62" s="388"/>
      <c r="K62" s="388"/>
      <c r="L62" s="388"/>
      <c r="M62" s="388"/>
      <c r="N62" s="388"/>
      <c r="O62" s="388"/>
      <c r="P62" s="388"/>
      <c r="Q62" s="388"/>
      <c r="R62" s="388"/>
    </row>
    <row r="63" spans="1:18" s="11" customFormat="1" ht="39">
      <c r="A63" s="316" t="s">
        <v>572</v>
      </c>
      <c r="B63" s="12"/>
      <c r="C63" s="12"/>
      <c r="D63" s="114" t="s">
        <v>1033</v>
      </c>
      <c r="E63" s="153"/>
      <c r="F63" s="114" t="s">
        <v>378</v>
      </c>
      <c r="G63" s="114"/>
      <c r="H63" s="423">
        <v>369.95</v>
      </c>
      <c r="I63" s="428">
        <v>1036.94</v>
      </c>
      <c r="J63" s="388"/>
      <c r="K63" s="388"/>
      <c r="L63" s="388"/>
      <c r="M63" s="388"/>
      <c r="N63" s="388"/>
      <c r="O63" s="388"/>
      <c r="P63" s="388"/>
      <c r="Q63" s="388"/>
      <c r="R63" s="388"/>
    </row>
    <row r="64" spans="1:18" s="11" customFormat="1" ht="39">
      <c r="A64" s="316" t="s">
        <v>571</v>
      </c>
      <c r="B64" s="12"/>
      <c r="C64" s="12"/>
      <c r="D64" s="114" t="s">
        <v>1011</v>
      </c>
      <c r="E64" s="153"/>
      <c r="F64" s="114" t="s">
        <v>379</v>
      </c>
      <c r="G64" s="114"/>
      <c r="H64" s="423">
        <v>203.81</v>
      </c>
      <c r="I64" s="423">
        <v>499.35</v>
      </c>
      <c r="J64" s="388"/>
      <c r="K64" s="388"/>
      <c r="L64" s="388"/>
      <c r="M64" s="388"/>
      <c r="N64" s="388"/>
      <c r="O64" s="388"/>
      <c r="P64" s="388"/>
      <c r="Q64" s="388"/>
      <c r="R64" s="388"/>
    </row>
    <row r="65" spans="1:18" s="11" customFormat="1" ht="39">
      <c r="A65" s="316" t="s">
        <v>572</v>
      </c>
      <c r="B65" s="12"/>
      <c r="C65" s="12"/>
      <c r="D65" s="114" t="s">
        <v>1121</v>
      </c>
      <c r="E65" s="153"/>
      <c r="F65" s="114" t="s">
        <v>380</v>
      </c>
      <c r="G65" s="114"/>
      <c r="H65" s="423">
        <v>565.25</v>
      </c>
      <c r="I65" s="428">
        <v>3861.66</v>
      </c>
      <c r="J65" s="388"/>
      <c r="K65" s="388"/>
      <c r="L65" s="388"/>
      <c r="M65" s="388"/>
      <c r="N65" s="388"/>
      <c r="O65" s="388"/>
      <c r="P65" s="388"/>
      <c r="Q65" s="388"/>
      <c r="R65" s="388"/>
    </row>
    <row r="66" spans="1:18" s="11" customFormat="1" ht="39">
      <c r="A66" s="316" t="s">
        <v>548</v>
      </c>
      <c r="B66" s="12"/>
      <c r="C66" s="12"/>
      <c r="D66" s="114" t="s">
        <v>1008</v>
      </c>
      <c r="E66" s="153"/>
      <c r="F66" s="114" t="s">
        <v>381</v>
      </c>
      <c r="G66" s="114"/>
      <c r="H66" s="423">
        <v>746.95</v>
      </c>
      <c r="I66" s="423">
        <v>827.96</v>
      </c>
      <c r="J66" s="388"/>
      <c r="K66" s="388"/>
      <c r="L66" s="388"/>
      <c r="M66" s="388"/>
      <c r="N66" s="388"/>
      <c r="O66" s="388"/>
      <c r="P66" s="388"/>
      <c r="Q66" s="388"/>
      <c r="R66" s="388"/>
    </row>
    <row r="67" spans="1:18" s="11" customFormat="1" ht="51.75">
      <c r="A67" s="316" t="s">
        <v>600</v>
      </c>
      <c r="B67" s="12"/>
      <c r="C67" s="12"/>
      <c r="D67" s="114" t="s">
        <v>1049</v>
      </c>
      <c r="E67" s="153"/>
      <c r="F67" s="114" t="s">
        <v>382</v>
      </c>
      <c r="G67" s="114"/>
      <c r="H67" s="423">
        <v>378.77</v>
      </c>
      <c r="I67" s="428">
        <v>1072.62</v>
      </c>
      <c r="J67" s="388"/>
      <c r="K67" s="388"/>
      <c r="L67" s="388"/>
      <c r="M67" s="388"/>
      <c r="N67" s="388"/>
      <c r="O67" s="388"/>
      <c r="P67" s="388"/>
      <c r="Q67" s="388"/>
      <c r="R67" s="388"/>
    </row>
    <row r="68" spans="1:18" s="11" customFormat="1" ht="39">
      <c r="A68" s="316" t="s">
        <v>971</v>
      </c>
      <c r="B68" s="12"/>
      <c r="C68" s="12"/>
      <c r="D68" s="114" t="s">
        <v>1013</v>
      </c>
      <c r="E68" s="153"/>
      <c r="F68" s="114" t="s">
        <v>383</v>
      </c>
      <c r="G68" s="114"/>
      <c r="H68" s="423">
        <v>798.43</v>
      </c>
      <c r="I68" s="428">
        <v>1493.11</v>
      </c>
      <c r="J68" s="388"/>
      <c r="K68" s="388"/>
      <c r="L68" s="388"/>
      <c r="M68" s="388"/>
      <c r="N68" s="388"/>
      <c r="O68" s="388"/>
      <c r="P68" s="388"/>
      <c r="Q68" s="388"/>
      <c r="R68" s="388"/>
    </row>
    <row r="69" spans="1:18" s="11" customFormat="1" ht="39">
      <c r="A69" s="316" t="s">
        <v>582</v>
      </c>
      <c r="B69" s="12"/>
      <c r="C69" s="12"/>
      <c r="D69" s="114" t="s">
        <v>1059</v>
      </c>
      <c r="E69" s="153"/>
      <c r="F69" s="114" t="s">
        <v>384</v>
      </c>
      <c r="G69" s="114"/>
      <c r="H69" s="423">
        <v>506.21</v>
      </c>
      <c r="I69" s="428">
        <v>1671.69</v>
      </c>
      <c r="J69" s="388"/>
      <c r="K69" s="388"/>
      <c r="L69" s="388"/>
      <c r="M69" s="388"/>
      <c r="N69" s="388"/>
      <c r="O69" s="388"/>
      <c r="P69" s="388"/>
      <c r="Q69" s="388"/>
      <c r="R69" s="388"/>
    </row>
    <row r="70" spans="1:18" s="11" customFormat="1" ht="39">
      <c r="A70" s="316" t="s">
        <v>543</v>
      </c>
      <c r="B70" s="12"/>
      <c r="C70" s="12"/>
      <c r="D70" s="114" t="s">
        <v>1122</v>
      </c>
      <c r="E70" s="153"/>
      <c r="F70" s="114" t="s">
        <v>385</v>
      </c>
      <c r="G70" s="114"/>
      <c r="H70" s="423">
        <v>719.23</v>
      </c>
      <c r="I70" s="428">
        <v>1574.28</v>
      </c>
      <c r="J70" s="388"/>
      <c r="K70" s="388"/>
      <c r="L70" s="388"/>
      <c r="M70" s="388"/>
      <c r="N70" s="388"/>
      <c r="O70" s="388"/>
      <c r="P70" s="388"/>
      <c r="Q70" s="388"/>
      <c r="R70" s="388"/>
    </row>
    <row r="71" spans="1:18" s="11" customFormat="1" ht="51.75">
      <c r="A71" s="316" t="s">
        <v>584</v>
      </c>
      <c r="B71" s="12"/>
      <c r="C71" s="12"/>
      <c r="D71" s="114" t="s">
        <v>1024</v>
      </c>
      <c r="E71" s="153"/>
      <c r="F71" s="114" t="s">
        <v>386</v>
      </c>
      <c r="G71" s="114"/>
      <c r="H71" s="427">
        <v>221.5</v>
      </c>
      <c r="I71" s="423">
        <v>581.41</v>
      </c>
      <c r="J71" s="388"/>
      <c r="K71" s="388"/>
      <c r="L71" s="388"/>
      <c r="M71" s="388"/>
      <c r="N71" s="388"/>
      <c r="O71" s="388"/>
      <c r="P71" s="388"/>
      <c r="Q71" s="388"/>
      <c r="R71" s="388"/>
    </row>
    <row r="72" spans="1:18" s="11" customFormat="1" ht="39">
      <c r="A72" s="316" t="s">
        <v>563</v>
      </c>
      <c r="B72" s="12"/>
      <c r="C72" s="12"/>
      <c r="D72" s="114" t="s">
        <v>1015</v>
      </c>
      <c r="E72" s="153"/>
      <c r="F72" s="114" t="s">
        <v>387</v>
      </c>
      <c r="G72" s="114"/>
      <c r="H72" s="423">
        <v>377.71</v>
      </c>
      <c r="I72" s="423">
        <v>869.55</v>
      </c>
      <c r="J72" s="388"/>
      <c r="K72" s="388"/>
      <c r="L72" s="388"/>
      <c r="M72" s="388"/>
      <c r="N72" s="388"/>
      <c r="O72" s="388"/>
      <c r="P72" s="388"/>
      <c r="Q72" s="388"/>
      <c r="R72" s="388"/>
    </row>
    <row r="73" spans="1:18" s="11" customFormat="1" ht="39">
      <c r="A73" s="316" t="s">
        <v>575</v>
      </c>
      <c r="B73" s="12"/>
      <c r="C73" s="12"/>
      <c r="D73" s="114" t="s">
        <v>1081</v>
      </c>
      <c r="E73" s="153"/>
      <c r="F73" s="114" t="s">
        <v>388</v>
      </c>
      <c r="G73" s="114"/>
      <c r="H73" s="423">
        <v>146.74</v>
      </c>
      <c r="I73" s="423">
        <v>0</v>
      </c>
      <c r="J73" s="388"/>
      <c r="K73" s="388"/>
      <c r="L73" s="388"/>
      <c r="M73" s="388"/>
      <c r="N73" s="388"/>
      <c r="O73" s="388"/>
      <c r="P73" s="388"/>
      <c r="Q73" s="388"/>
      <c r="R73" s="388"/>
    </row>
    <row r="74" spans="1:18" s="11" customFormat="1" ht="51.75">
      <c r="A74" s="316" t="s">
        <v>554</v>
      </c>
      <c r="B74" s="12"/>
      <c r="C74" s="12"/>
      <c r="D74" s="114" t="s">
        <v>994</v>
      </c>
      <c r="E74" s="153"/>
      <c r="F74" s="114" t="s">
        <v>389</v>
      </c>
      <c r="G74" s="114"/>
      <c r="H74" s="423">
        <v>638.16</v>
      </c>
      <c r="I74" s="423">
        <v>816.66</v>
      </c>
      <c r="J74" s="388"/>
      <c r="K74" s="388"/>
      <c r="L74" s="388"/>
      <c r="M74" s="388"/>
      <c r="N74" s="388"/>
      <c r="O74" s="388"/>
      <c r="P74" s="388"/>
      <c r="Q74" s="388"/>
      <c r="R74" s="388"/>
    </row>
    <row r="75" spans="1:18" s="11" customFormat="1" ht="39">
      <c r="A75" s="316" t="s">
        <v>565</v>
      </c>
      <c r="B75" s="12"/>
      <c r="C75" s="12"/>
      <c r="D75" s="114" t="s">
        <v>1115</v>
      </c>
      <c r="E75" s="153"/>
      <c r="F75" s="114" t="s">
        <v>390</v>
      </c>
      <c r="G75" s="114"/>
      <c r="H75" s="423">
        <v>392.45</v>
      </c>
      <c r="I75" s="423">
        <v>828.37</v>
      </c>
      <c r="J75" s="388"/>
      <c r="K75" s="388"/>
      <c r="L75" s="388"/>
      <c r="M75" s="388"/>
      <c r="N75" s="388"/>
      <c r="O75" s="388"/>
      <c r="P75" s="388"/>
      <c r="Q75" s="388"/>
      <c r="R75" s="388"/>
    </row>
    <row r="76" spans="1:18" s="11" customFormat="1" ht="39">
      <c r="A76" s="316" t="s">
        <v>544</v>
      </c>
      <c r="B76" s="12"/>
      <c r="C76" s="12"/>
      <c r="D76" s="114" t="s">
        <v>1123</v>
      </c>
      <c r="E76" s="153"/>
      <c r="F76" s="114" t="s">
        <v>391</v>
      </c>
      <c r="G76" s="114"/>
      <c r="H76" s="423">
        <v>329.57</v>
      </c>
      <c r="I76" s="423">
        <v>618.39</v>
      </c>
      <c r="J76" s="388"/>
      <c r="K76" s="388"/>
      <c r="L76" s="388"/>
      <c r="M76" s="388"/>
      <c r="N76" s="388"/>
      <c r="O76" s="388"/>
      <c r="P76" s="388"/>
      <c r="Q76" s="388"/>
      <c r="R76" s="388"/>
    </row>
    <row r="77" spans="1:18" s="11" customFormat="1" ht="39">
      <c r="A77" s="316" t="s">
        <v>601</v>
      </c>
      <c r="B77" s="12"/>
      <c r="C77" s="12"/>
      <c r="D77" s="114" t="s">
        <v>1124</v>
      </c>
      <c r="E77" s="153"/>
      <c r="F77" s="114" t="s">
        <v>392</v>
      </c>
      <c r="G77" s="114"/>
      <c r="H77" s="427">
        <v>855.1</v>
      </c>
      <c r="I77" s="428">
        <v>2107.09</v>
      </c>
      <c r="J77" s="388"/>
      <c r="K77" s="388"/>
      <c r="L77" s="388"/>
      <c r="M77" s="388"/>
      <c r="N77" s="388"/>
      <c r="O77" s="388"/>
      <c r="P77" s="388"/>
      <c r="Q77" s="388"/>
      <c r="R77" s="388"/>
    </row>
    <row r="78" spans="1:18" s="11" customFormat="1" ht="39">
      <c r="A78" s="316" t="s">
        <v>583</v>
      </c>
      <c r="B78" s="12"/>
      <c r="C78" s="12"/>
      <c r="D78" s="114" t="s">
        <v>1041</v>
      </c>
      <c r="E78" s="153"/>
      <c r="F78" s="114" t="s">
        <v>331</v>
      </c>
      <c r="G78" s="114"/>
      <c r="H78" s="423">
        <v>412.53</v>
      </c>
      <c r="I78" s="423">
        <v>768.23</v>
      </c>
      <c r="J78" s="388"/>
      <c r="K78" s="388"/>
      <c r="L78" s="388"/>
      <c r="M78" s="388"/>
      <c r="N78" s="388"/>
      <c r="O78" s="388"/>
      <c r="P78" s="388"/>
      <c r="Q78" s="388"/>
      <c r="R78" s="388"/>
    </row>
    <row r="79" spans="1:18" s="11" customFormat="1" ht="39">
      <c r="A79" s="316" t="s">
        <v>598</v>
      </c>
      <c r="B79" s="12"/>
      <c r="C79" s="12"/>
      <c r="D79" s="114" t="s">
        <v>1058</v>
      </c>
      <c r="E79" s="153"/>
      <c r="F79" s="114" t="s">
        <v>393</v>
      </c>
      <c r="G79" s="114"/>
      <c r="H79" s="423">
        <v>680.97</v>
      </c>
      <c r="I79" s="428">
        <v>1223.02</v>
      </c>
      <c r="J79" s="388"/>
      <c r="K79" s="388"/>
      <c r="L79" s="388"/>
      <c r="M79" s="388"/>
      <c r="N79" s="388"/>
      <c r="O79" s="388"/>
      <c r="P79" s="388"/>
      <c r="Q79" s="388"/>
      <c r="R79" s="388"/>
    </row>
    <row r="80" spans="1:18" s="11" customFormat="1" ht="51.75">
      <c r="A80" s="316" t="s">
        <v>555</v>
      </c>
      <c r="B80" s="12"/>
      <c r="C80" s="12"/>
      <c r="D80" s="114" t="s">
        <v>1125</v>
      </c>
      <c r="E80" s="153"/>
      <c r="F80" s="114"/>
      <c r="G80" s="114"/>
      <c r="H80" s="423">
        <v>482.44</v>
      </c>
      <c r="I80" s="428">
        <v>1447.24</v>
      </c>
      <c r="J80" s="388"/>
      <c r="K80" s="388"/>
      <c r="L80" s="388"/>
      <c r="M80" s="388"/>
      <c r="N80" s="388"/>
      <c r="O80" s="388"/>
      <c r="P80" s="388"/>
      <c r="Q80" s="388"/>
      <c r="R80" s="388"/>
    </row>
    <row r="81" spans="1:18" s="11" customFormat="1" ht="39">
      <c r="A81" s="316" t="s">
        <v>580</v>
      </c>
      <c r="B81" s="12"/>
      <c r="C81" s="12"/>
      <c r="D81" s="114" t="s">
        <v>1054</v>
      </c>
      <c r="E81" s="153"/>
      <c r="F81" s="114" t="s">
        <v>346</v>
      </c>
      <c r="G81" s="114"/>
      <c r="H81" s="427">
        <v>436.1</v>
      </c>
      <c r="I81" s="428">
        <v>1236.08</v>
      </c>
      <c r="J81" s="388"/>
      <c r="K81" s="388"/>
      <c r="L81" s="388"/>
      <c r="M81" s="388"/>
      <c r="N81" s="388"/>
      <c r="O81" s="388"/>
      <c r="P81" s="388"/>
      <c r="Q81" s="388"/>
      <c r="R81" s="388"/>
    </row>
    <row r="82" spans="1:18" s="11" customFormat="1" ht="39">
      <c r="A82" s="316" t="s">
        <v>591</v>
      </c>
      <c r="B82" s="12"/>
      <c r="C82" s="12"/>
      <c r="D82" s="114" t="s">
        <v>1126</v>
      </c>
      <c r="E82" s="153"/>
      <c r="F82" s="114" t="s">
        <v>394</v>
      </c>
      <c r="G82" s="114"/>
      <c r="H82" s="423">
        <v>202.34</v>
      </c>
      <c r="I82" s="423">
        <v>520.34</v>
      </c>
      <c r="J82" s="388"/>
      <c r="K82" s="388"/>
      <c r="L82" s="388"/>
      <c r="M82" s="388"/>
      <c r="N82" s="388"/>
      <c r="O82" s="388"/>
      <c r="P82" s="388"/>
      <c r="Q82" s="388"/>
      <c r="R82" s="388"/>
    </row>
    <row r="83" spans="1:18" s="11" customFormat="1" ht="39">
      <c r="A83" s="316" t="s">
        <v>552</v>
      </c>
      <c r="B83" s="12"/>
      <c r="C83" s="12"/>
      <c r="D83" s="114" t="s">
        <v>1047</v>
      </c>
      <c r="E83" s="153"/>
      <c r="F83" s="114"/>
      <c r="G83" s="114"/>
      <c r="H83" s="463">
        <v>1071</v>
      </c>
      <c r="I83" s="428">
        <v>2124.71</v>
      </c>
      <c r="J83" s="388"/>
      <c r="K83" s="388"/>
      <c r="L83" s="388"/>
      <c r="M83" s="388"/>
      <c r="N83" s="388"/>
      <c r="O83" s="388"/>
      <c r="P83" s="388"/>
      <c r="Q83" s="388"/>
      <c r="R83" s="388"/>
    </row>
    <row r="84" spans="1:18" s="11" customFormat="1" ht="39">
      <c r="A84" s="316" t="s">
        <v>573</v>
      </c>
      <c r="B84" s="12"/>
      <c r="C84" s="12"/>
      <c r="D84" s="114" t="s">
        <v>1083</v>
      </c>
      <c r="E84" s="153"/>
      <c r="F84" s="114"/>
      <c r="G84" s="114"/>
      <c r="H84" s="423">
        <v>312.85</v>
      </c>
      <c r="I84" s="423">
        <v>827.96</v>
      </c>
      <c r="J84" s="388"/>
      <c r="K84" s="388"/>
      <c r="L84" s="388"/>
      <c r="M84" s="388"/>
      <c r="N84" s="388"/>
      <c r="O84" s="388"/>
      <c r="P84" s="388"/>
      <c r="Q84" s="388"/>
      <c r="R84" s="388"/>
    </row>
    <row r="85" spans="1:18" s="11" customFormat="1" ht="39">
      <c r="A85" s="316" t="s">
        <v>576</v>
      </c>
      <c r="B85" s="372"/>
      <c r="C85" s="370"/>
      <c r="D85" s="372" t="s">
        <v>1009</v>
      </c>
      <c r="E85" s="12"/>
      <c r="F85" s="12"/>
      <c r="G85" s="12"/>
      <c r="H85" s="423">
        <v>431.34</v>
      </c>
      <c r="I85" s="423">
        <v>758.78</v>
      </c>
      <c r="J85" s="388"/>
      <c r="K85" s="388"/>
      <c r="L85" s="388"/>
      <c r="M85" s="388"/>
      <c r="N85" s="388"/>
      <c r="O85" s="388"/>
      <c r="P85" s="388"/>
      <c r="Q85" s="388"/>
      <c r="R85" s="388"/>
    </row>
    <row r="86" spans="1:18" s="11" customFormat="1" ht="39">
      <c r="A86" s="316" t="s">
        <v>545</v>
      </c>
      <c r="B86" s="12"/>
      <c r="C86" s="12"/>
      <c r="D86" s="372" t="s">
        <v>1127</v>
      </c>
      <c r="E86" s="153"/>
      <c r="F86" s="114"/>
      <c r="G86" s="114"/>
      <c r="H86" s="423">
        <v>268.12</v>
      </c>
      <c r="I86" s="428">
        <v>1601.07</v>
      </c>
      <c r="J86" s="388"/>
      <c r="K86" s="388"/>
      <c r="L86" s="388"/>
      <c r="M86" s="388"/>
      <c r="N86" s="388"/>
      <c r="O86" s="388"/>
      <c r="P86" s="388"/>
      <c r="Q86" s="388"/>
      <c r="R86" s="388"/>
    </row>
    <row r="87" spans="1:18" s="11" customFormat="1" ht="39">
      <c r="A87" s="316" t="s">
        <v>593</v>
      </c>
      <c r="B87" s="12"/>
      <c r="C87" s="12"/>
      <c r="D87" s="372" t="s">
        <v>1128</v>
      </c>
      <c r="E87" s="153"/>
      <c r="F87" s="114"/>
      <c r="G87" s="114"/>
      <c r="H87" s="423">
        <v>208.57</v>
      </c>
      <c r="I87" s="423">
        <v>206.64</v>
      </c>
      <c r="J87" s="388"/>
      <c r="K87" s="388"/>
      <c r="L87" s="388"/>
      <c r="M87" s="388"/>
      <c r="N87" s="388"/>
      <c r="O87" s="388"/>
      <c r="P87" s="388"/>
      <c r="Q87" s="388"/>
      <c r="R87" s="388"/>
    </row>
    <row r="88" spans="1:18" s="11" customFormat="1" ht="39">
      <c r="A88" s="316" t="s">
        <v>594</v>
      </c>
      <c r="B88" s="12"/>
      <c r="C88" s="12"/>
      <c r="D88" s="372" t="s">
        <v>1129</v>
      </c>
      <c r="E88" s="153"/>
      <c r="F88" s="114"/>
      <c r="G88" s="114"/>
      <c r="H88" s="423">
        <v>953.03</v>
      </c>
      <c r="I88" s="428">
        <v>1956.25</v>
      </c>
      <c r="J88" s="388"/>
      <c r="K88" s="388"/>
      <c r="L88" s="388"/>
      <c r="M88" s="388"/>
      <c r="N88" s="388"/>
      <c r="O88" s="388"/>
      <c r="P88" s="388"/>
      <c r="Q88" s="388"/>
      <c r="R88" s="388"/>
    </row>
    <row r="89" spans="1:18" s="11" customFormat="1" ht="51.75">
      <c r="A89" s="316" t="s">
        <v>590</v>
      </c>
      <c r="B89" s="12"/>
      <c r="C89" s="12"/>
      <c r="D89" s="372" t="s">
        <v>1086</v>
      </c>
      <c r="E89" s="153"/>
      <c r="F89" s="114"/>
      <c r="G89" s="114"/>
      <c r="H89" s="427">
        <v>335.5</v>
      </c>
      <c r="I89" s="423">
        <v>865.97</v>
      </c>
      <c r="J89" s="388"/>
      <c r="K89" s="388"/>
      <c r="L89" s="388"/>
      <c r="M89" s="388"/>
      <c r="N89" s="388"/>
      <c r="O89" s="388"/>
      <c r="P89" s="388"/>
      <c r="Q89" s="388"/>
      <c r="R89" s="388"/>
    </row>
    <row r="90" spans="1:18" s="11" customFormat="1" ht="39">
      <c r="A90" s="316" t="s">
        <v>586</v>
      </c>
      <c r="B90" s="12"/>
      <c r="C90" s="12"/>
      <c r="D90" s="372" t="s">
        <v>1130</v>
      </c>
      <c r="E90" s="153"/>
      <c r="F90" s="114"/>
      <c r="G90" s="114"/>
      <c r="H90" s="423">
        <v>219.62</v>
      </c>
      <c r="I90" s="423">
        <v>0</v>
      </c>
      <c r="J90" s="388"/>
      <c r="K90" s="388"/>
      <c r="L90" s="388"/>
      <c r="M90" s="388"/>
      <c r="N90" s="388"/>
      <c r="O90" s="388"/>
      <c r="P90" s="388"/>
      <c r="Q90" s="388"/>
      <c r="R90" s="388"/>
    </row>
    <row r="91" spans="1:18" s="11" customFormat="1" ht="39">
      <c r="A91" s="316" t="s">
        <v>565</v>
      </c>
      <c r="B91" s="12"/>
      <c r="C91" s="12"/>
      <c r="D91" s="372" t="s">
        <v>1131</v>
      </c>
      <c r="E91" s="153"/>
      <c r="F91" s="114"/>
      <c r="G91" s="114"/>
      <c r="H91" s="427">
        <v>357.4</v>
      </c>
      <c r="I91" s="423">
        <v>809.96</v>
      </c>
      <c r="J91" s="388"/>
      <c r="K91" s="388"/>
      <c r="L91" s="388"/>
      <c r="M91" s="388"/>
      <c r="N91" s="388"/>
      <c r="O91" s="388"/>
      <c r="P91" s="388"/>
      <c r="Q91" s="388"/>
      <c r="R91" s="388"/>
    </row>
    <row r="92" spans="1:18" s="11" customFormat="1" ht="39">
      <c r="A92" s="316" t="s">
        <v>589</v>
      </c>
      <c r="B92" s="12"/>
      <c r="C92" s="12"/>
      <c r="D92" s="372" t="s">
        <v>1109</v>
      </c>
      <c r="E92" s="153"/>
      <c r="F92" s="114"/>
      <c r="G92" s="114"/>
      <c r="H92" s="423">
        <v>69.38</v>
      </c>
      <c r="I92" s="423">
        <v>0</v>
      </c>
      <c r="J92" s="388"/>
      <c r="K92" s="388"/>
      <c r="L92" s="388"/>
      <c r="M92" s="388"/>
      <c r="N92" s="388"/>
      <c r="O92" s="388"/>
      <c r="P92" s="388"/>
      <c r="Q92" s="388"/>
      <c r="R92" s="388"/>
    </row>
    <row r="93" spans="1:18" s="11" customFormat="1" ht="39">
      <c r="A93" s="316" t="s">
        <v>984</v>
      </c>
      <c r="B93" s="12"/>
      <c r="C93" s="12"/>
      <c r="D93" s="372" t="s">
        <v>1003</v>
      </c>
      <c r="E93" s="153"/>
      <c r="F93" s="114"/>
      <c r="G93" s="114"/>
      <c r="H93" s="423">
        <v>145.35</v>
      </c>
      <c r="I93" s="423">
        <v>0</v>
      </c>
      <c r="J93" s="388"/>
      <c r="K93" s="388"/>
      <c r="L93" s="388"/>
      <c r="M93" s="388"/>
      <c r="N93" s="388"/>
      <c r="O93" s="388"/>
      <c r="P93" s="388"/>
      <c r="Q93" s="388"/>
      <c r="R93" s="388"/>
    </row>
    <row r="94" spans="1:18" s="11" customFormat="1" ht="39">
      <c r="A94" s="316" t="s">
        <v>589</v>
      </c>
      <c r="B94" s="12"/>
      <c r="C94" s="12"/>
      <c r="D94" s="372" t="s">
        <v>1132</v>
      </c>
      <c r="E94" s="153"/>
      <c r="F94" s="114"/>
      <c r="G94" s="114"/>
      <c r="H94" s="423">
        <v>73.24</v>
      </c>
      <c r="I94" s="423">
        <v>0</v>
      </c>
      <c r="J94" s="388"/>
      <c r="K94" s="388"/>
      <c r="L94" s="388"/>
      <c r="M94" s="388"/>
      <c r="N94" s="388"/>
      <c r="O94" s="388"/>
      <c r="P94" s="388"/>
      <c r="Q94" s="388"/>
      <c r="R94" s="388"/>
    </row>
    <row r="95" spans="1:18" s="11" customFormat="1" ht="39">
      <c r="A95" s="316" t="s">
        <v>544</v>
      </c>
      <c r="B95" s="12"/>
      <c r="C95" s="12"/>
      <c r="D95" s="372" t="s">
        <v>1133</v>
      </c>
      <c r="E95" s="153"/>
      <c r="F95" s="114"/>
      <c r="G95" s="114"/>
      <c r="H95" s="423">
        <v>198.44</v>
      </c>
      <c r="I95" s="423">
        <v>0</v>
      </c>
      <c r="J95" s="388"/>
      <c r="K95" s="388"/>
      <c r="L95" s="388"/>
      <c r="M95" s="388"/>
      <c r="N95" s="388"/>
      <c r="O95" s="388"/>
      <c r="P95" s="388"/>
      <c r="Q95" s="388"/>
      <c r="R95" s="388"/>
    </row>
    <row r="96" spans="1:18" s="11" customFormat="1" ht="39">
      <c r="A96" s="316" t="s">
        <v>589</v>
      </c>
      <c r="B96" s="12"/>
      <c r="C96" s="12"/>
      <c r="D96" s="372" t="s">
        <v>1134</v>
      </c>
      <c r="E96" s="153"/>
      <c r="F96" s="114"/>
      <c r="G96" s="114"/>
      <c r="H96" s="423">
        <v>81.35</v>
      </c>
      <c r="I96" s="423">
        <v>0</v>
      </c>
      <c r="J96" s="388"/>
      <c r="K96" s="388"/>
      <c r="L96" s="388"/>
      <c r="M96" s="388"/>
      <c r="N96" s="388"/>
      <c r="O96" s="388"/>
      <c r="P96" s="388"/>
      <c r="Q96" s="388"/>
      <c r="R96" s="388"/>
    </row>
    <row r="97" spans="1:18" s="11" customFormat="1" ht="60">
      <c r="A97" s="318" t="s">
        <v>1090</v>
      </c>
      <c r="B97" s="12"/>
      <c r="C97" s="12"/>
      <c r="D97" s="12" t="s">
        <v>1091</v>
      </c>
      <c r="E97" s="153"/>
      <c r="F97" s="114"/>
      <c r="G97" s="114"/>
      <c r="H97" s="423"/>
      <c r="I97" s="423"/>
      <c r="J97" s="388"/>
      <c r="K97" s="388"/>
      <c r="L97" s="388"/>
      <c r="M97" s="388"/>
      <c r="N97" s="388"/>
      <c r="O97" s="388"/>
      <c r="P97" s="388"/>
      <c r="Q97" s="388"/>
      <c r="R97" s="388"/>
    </row>
    <row r="98" spans="1:18" s="11" customFormat="1" ht="60">
      <c r="A98" s="318" t="s">
        <v>1093</v>
      </c>
      <c r="B98" s="12"/>
      <c r="C98" s="12"/>
      <c r="D98" s="12" t="s">
        <v>1095</v>
      </c>
      <c r="E98" s="153"/>
      <c r="F98" s="114"/>
      <c r="G98" s="114"/>
      <c r="H98" s="423"/>
      <c r="I98" s="423"/>
      <c r="J98" s="388"/>
      <c r="K98" s="388"/>
      <c r="L98" s="388"/>
      <c r="M98" s="388"/>
      <c r="N98" s="388"/>
      <c r="O98" s="388"/>
      <c r="P98" s="388"/>
      <c r="Q98" s="388"/>
      <c r="R98" s="388"/>
    </row>
    <row r="99" spans="1:18" s="17" customFormat="1" ht="12.75">
      <c r="A99" s="83" t="s">
        <v>14</v>
      </c>
      <c r="B99" s="90"/>
      <c r="C99" s="90"/>
      <c r="D99" s="68"/>
      <c r="E99" s="156"/>
      <c r="F99" s="68"/>
      <c r="G99" s="68"/>
      <c r="H99" s="395">
        <f>SUM(H16:H98)</f>
        <v>38772.52</v>
      </c>
      <c r="I99" s="395">
        <f>SUM(I16:I98)</f>
        <v>80117.14</v>
      </c>
      <c r="J99" s="393"/>
      <c r="K99" s="393"/>
      <c r="L99" s="393"/>
      <c r="M99" s="393"/>
      <c r="N99" s="393"/>
      <c r="O99" s="393"/>
      <c r="P99" s="393"/>
      <c r="Q99" s="393"/>
      <c r="R99" s="393"/>
    </row>
    <row r="100" spans="1:18" s="14" customFormat="1" ht="72">
      <c r="A100" s="227" t="s">
        <v>452</v>
      </c>
      <c r="B100" s="228" t="s">
        <v>453</v>
      </c>
      <c r="C100" s="185">
        <v>241</v>
      </c>
      <c r="D100" s="200"/>
      <c r="E100" s="201"/>
      <c r="F100" s="200"/>
      <c r="G100" s="200"/>
      <c r="H100" s="55"/>
      <c r="I100" s="55"/>
      <c r="J100" s="391"/>
      <c r="K100" s="391"/>
      <c r="L100" s="391"/>
      <c r="M100" s="391"/>
      <c r="N100" s="391"/>
      <c r="O100" s="391"/>
      <c r="P100" s="391"/>
      <c r="Q100" s="391"/>
      <c r="R100" s="391"/>
    </row>
    <row r="101" spans="1:18" s="14" customFormat="1" ht="51">
      <c r="A101" s="316" t="s">
        <v>617</v>
      </c>
      <c r="B101" s="12"/>
      <c r="C101" s="12"/>
      <c r="D101" s="114"/>
      <c r="E101" s="153"/>
      <c r="F101" s="114" t="s">
        <v>395</v>
      </c>
      <c r="G101" s="114"/>
      <c r="H101" s="510">
        <v>1029.3</v>
      </c>
      <c r="I101" s="510">
        <v>1285.77</v>
      </c>
      <c r="J101" s="391"/>
      <c r="K101" s="391"/>
      <c r="L101" s="391"/>
      <c r="M101" s="391"/>
      <c r="N101" s="391"/>
      <c r="O101" s="391"/>
      <c r="P101" s="391"/>
      <c r="Q101" s="391"/>
      <c r="R101" s="391"/>
    </row>
    <row r="102" spans="1:18" s="14" customFormat="1" ht="25.5">
      <c r="A102" s="316" t="s">
        <v>629</v>
      </c>
      <c r="B102" s="12"/>
      <c r="C102" s="12"/>
      <c r="D102" s="114"/>
      <c r="E102" s="153"/>
      <c r="F102" s="114" t="s">
        <v>396</v>
      </c>
      <c r="G102" s="114"/>
      <c r="H102" s="428">
        <v>1633.11</v>
      </c>
      <c r="I102" s="423">
        <v>0</v>
      </c>
      <c r="J102" s="391"/>
      <c r="K102" s="391"/>
      <c r="L102" s="391"/>
      <c r="M102" s="391"/>
      <c r="N102" s="391"/>
      <c r="O102" s="391"/>
      <c r="P102" s="391"/>
      <c r="Q102" s="391"/>
      <c r="R102" s="391"/>
    </row>
    <row r="103" spans="1:18" s="14" customFormat="1" ht="25.5">
      <c r="A103" s="316" t="s">
        <v>606</v>
      </c>
      <c r="B103" s="12"/>
      <c r="C103" s="12"/>
      <c r="D103" s="114"/>
      <c r="E103" s="153"/>
      <c r="F103" s="114" t="s">
        <v>397</v>
      </c>
      <c r="G103" s="114"/>
      <c r="H103" s="509">
        <v>938.82</v>
      </c>
      <c r="I103" s="423">
        <v>1053.12</v>
      </c>
      <c r="J103" s="391"/>
      <c r="K103" s="391"/>
      <c r="L103" s="391"/>
      <c r="M103" s="391"/>
      <c r="N103" s="391"/>
      <c r="O103" s="391"/>
      <c r="P103" s="391"/>
      <c r="Q103" s="391"/>
      <c r="R103" s="391"/>
    </row>
    <row r="104" spans="1:18" s="14" customFormat="1" ht="25.5">
      <c r="A104" s="316" t="s">
        <v>607</v>
      </c>
      <c r="B104" s="12"/>
      <c r="C104" s="12"/>
      <c r="D104" s="114"/>
      <c r="E104" s="153"/>
      <c r="F104" s="114" t="s">
        <v>398</v>
      </c>
      <c r="G104" s="114"/>
      <c r="H104" s="428">
        <v>1128.45</v>
      </c>
      <c r="I104" s="428">
        <v>1114.77</v>
      </c>
      <c r="J104" s="391"/>
      <c r="K104" s="391"/>
      <c r="L104" s="391"/>
      <c r="M104" s="391"/>
      <c r="N104" s="391"/>
      <c r="O104" s="391"/>
      <c r="P104" s="391"/>
      <c r="Q104" s="391"/>
      <c r="R104" s="391"/>
    </row>
    <row r="105" spans="1:18" s="14" customFormat="1" ht="25.5">
      <c r="A105" s="316" t="s">
        <v>603</v>
      </c>
      <c r="B105" s="12"/>
      <c r="C105" s="12"/>
      <c r="D105" s="114"/>
      <c r="E105" s="153"/>
      <c r="F105" s="114" t="s">
        <v>399</v>
      </c>
      <c r="G105" s="114"/>
      <c r="H105" s="428">
        <v>1083.71</v>
      </c>
      <c r="I105" s="430">
        <v>2395.2</v>
      </c>
      <c r="J105" s="391"/>
      <c r="K105" s="391"/>
      <c r="L105" s="391"/>
      <c r="M105" s="391"/>
      <c r="N105" s="391"/>
      <c r="O105" s="391"/>
      <c r="P105" s="391"/>
      <c r="Q105" s="391"/>
      <c r="R105" s="391"/>
    </row>
    <row r="106" spans="1:18" s="14" customFormat="1" ht="51">
      <c r="A106" s="316" t="s">
        <v>610</v>
      </c>
      <c r="B106" s="12"/>
      <c r="C106" s="12"/>
      <c r="D106" s="114"/>
      <c r="E106" s="153"/>
      <c r="F106" s="114" t="s">
        <v>400</v>
      </c>
      <c r="G106" s="114"/>
      <c r="H106" s="510">
        <v>2118.98</v>
      </c>
      <c r="I106" s="511">
        <v>1400</v>
      </c>
      <c r="J106" s="391"/>
      <c r="K106" s="391"/>
      <c r="L106" s="391"/>
      <c r="M106" s="391"/>
      <c r="N106" s="391"/>
      <c r="O106" s="391"/>
      <c r="P106" s="391"/>
      <c r="Q106" s="391"/>
      <c r="R106" s="391"/>
    </row>
    <row r="107" spans="1:18" s="14" customFormat="1" ht="25.5">
      <c r="A107" s="316" t="s">
        <v>602</v>
      </c>
      <c r="B107" s="12"/>
      <c r="C107" s="12"/>
      <c r="D107" s="114"/>
      <c r="E107" s="153"/>
      <c r="F107" s="114" t="s">
        <v>401</v>
      </c>
      <c r="G107" s="114"/>
      <c r="H107" s="423">
        <v>697.33</v>
      </c>
      <c r="I107" s="428">
        <v>1259.25</v>
      </c>
      <c r="J107" s="391"/>
      <c r="K107" s="391"/>
      <c r="L107" s="391"/>
      <c r="M107" s="391"/>
      <c r="N107" s="391"/>
      <c r="O107" s="391"/>
      <c r="P107" s="391"/>
      <c r="Q107" s="391"/>
      <c r="R107" s="391"/>
    </row>
    <row r="108" spans="1:18" s="14" customFormat="1" ht="25.5">
      <c r="A108" s="316" t="s">
        <v>633</v>
      </c>
      <c r="B108" s="12"/>
      <c r="C108" s="12"/>
      <c r="D108" s="114"/>
      <c r="E108" s="153"/>
      <c r="F108" s="114"/>
      <c r="G108" s="114"/>
      <c r="H108" s="423">
        <v>563.52</v>
      </c>
      <c r="I108" s="423">
        <v>659.57</v>
      </c>
      <c r="J108" s="391"/>
      <c r="K108" s="391"/>
      <c r="L108" s="391"/>
      <c r="M108" s="391"/>
      <c r="N108" s="391"/>
      <c r="O108" s="391"/>
      <c r="P108" s="391"/>
      <c r="Q108" s="391"/>
      <c r="R108" s="391"/>
    </row>
    <row r="109" spans="1:18" s="14" customFormat="1" ht="38.25">
      <c r="A109" s="316" t="s">
        <v>608</v>
      </c>
      <c r="B109" s="12"/>
      <c r="C109" s="12"/>
      <c r="D109" s="114"/>
      <c r="E109" s="153"/>
      <c r="F109" s="114" t="s">
        <v>402</v>
      </c>
      <c r="G109" s="114"/>
      <c r="H109" s="423">
        <v>351.78</v>
      </c>
      <c r="I109" s="423">
        <v>755.97</v>
      </c>
      <c r="J109" s="391"/>
      <c r="K109" s="391"/>
      <c r="L109" s="391"/>
      <c r="M109" s="391"/>
      <c r="N109" s="391"/>
      <c r="O109" s="391"/>
      <c r="P109" s="391"/>
      <c r="Q109" s="391"/>
      <c r="R109" s="391"/>
    </row>
    <row r="110" spans="1:18" s="14" customFormat="1" ht="25.5">
      <c r="A110" s="316" t="s">
        <v>623</v>
      </c>
      <c r="B110" s="12"/>
      <c r="C110" s="12"/>
      <c r="D110" s="114"/>
      <c r="E110" s="153"/>
      <c r="F110" s="114" t="s">
        <v>403</v>
      </c>
      <c r="G110" s="114"/>
      <c r="H110" s="423">
        <v>957.83</v>
      </c>
      <c r="I110" s="423">
        <v>557.62</v>
      </c>
      <c r="J110" s="391"/>
      <c r="K110" s="391"/>
      <c r="L110" s="391"/>
      <c r="M110" s="391"/>
      <c r="N110" s="391"/>
      <c r="O110" s="391"/>
      <c r="P110" s="391"/>
      <c r="Q110" s="391"/>
      <c r="R110" s="391"/>
    </row>
    <row r="111" spans="1:18" s="14" customFormat="1" ht="25.5">
      <c r="A111" s="316" t="s">
        <v>604</v>
      </c>
      <c r="B111" s="12"/>
      <c r="C111" s="12"/>
      <c r="D111" s="114"/>
      <c r="E111" s="153"/>
      <c r="F111" s="114"/>
      <c r="G111" s="114"/>
      <c r="H111" s="423">
        <v>950.63</v>
      </c>
      <c r="I111" s="428">
        <v>1324.91</v>
      </c>
      <c r="J111" s="391"/>
      <c r="K111" s="391"/>
      <c r="L111" s="391"/>
      <c r="M111" s="391"/>
      <c r="N111" s="391"/>
      <c r="O111" s="391"/>
      <c r="P111" s="391"/>
      <c r="Q111" s="391"/>
      <c r="R111" s="391"/>
    </row>
    <row r="112" spans="1:18" s="14" customFormat="1" ht="38.25">
      <c r="A112" s="316" t="s">
        <v>605</v>
      </c>
      <c r="B112" s="12"/>
      <c r="C112" s="12"/>
      <c r="D112" s="114"/>
      <c r="E112" s="153"/>
      <c r="F112" s="114" t="s">
        <v>404</v>
      </c>
      <c r="G112" s="114"/>
      <c r="H112" s="423">
        <v>784.58</v>
      </c>
      <c r="I112" s="428">
        <v>1375.03</v>
      </c>
      <c r="J112" s="391"/>
      <c r="K112" s="391"/>
      <c r="L112" s="391"/>
      <c r="M112" s="391"/>
      <c r="N112" s="391"/>
      <c r="O112" s="391"/>
      <c r="P112" s="391"/>
      <c r="Q112" s="391"/>
      <c r="R112" s="391"/>
    </row>
    <row r="113" spans="1:18" s="14" customFormat="1" ht="51">
      <c r="A113" s="316" t="s">
        <v>613</v>
      </c>
      <c r="B113" s="12"/>
      <c r="C113" s="12"/>
      <c r="D113" s="114"/>
      <c r="E113" s="153"/>
      <c r="F113" s="114"/>
      <c r="G113" s="114"/>
      <c r="H113" s="428">
        <v>1011.18</v>
      </c>
      <c r="I113" s="428">
        <v>1187.71</v>
      </c>
      <c r="J113" s="391"/>
      <c r="K113" s="391"/>
      <c r="L113" s="391"/>
      <c r="M113" s="391"/>
      <c r="N113" s="391"/>
      <c r="O113" s="391"/>
      <c r="P113" s="391"/>
      <c r="Q113" s="391"/>
      <c r="R113" s="391"/>
    </row>
    <row r="114" spans="1:18" s="14" customFormat="1" ht="51">
      <c r="A114" s="316" t="s">
        <v>619</v>
      </c>
      <c r="B114" s="12"/>
      <c r="C114" s="12"/>
      <c r="D114" s="114"/>
      <c r="E114" s="153"/>
      <c r="F114" s="114" t="s">
        <v>405</v>
      </c>
      <c r="G114" s="114"/>
      <c r="H114" s="423">
        <v>924.54</v>
      </c>
      <c r="I114" s="423">
        <v>661.07</v>
      </c>
      <c r="J114" s="391"/>
      <c r="K114" s="391"/>
      <c r="L114" s="391"/>
      <c r="M114" s="391"/>
      <c r="N114" s="391"/>
      <c r="O114" s="391"/>
      <c r="P114" s="391"/>
      <c r="Q114" s="391"/>
      <c r="R114" s="391"/>
    </row>
    <row r="115" spans="1:18" s="14" customFormat="1" ht="25.5">
      <c r="A115" s="316" t="s">
        <v>632</v>
      </c>
      <c r="B115" s="12"/>
      <c r="C115" s="12"/>
      <c r="D115" s="114"/>
      <c r="E115" s="153"/>
      <c r="F115" s="114" t="s">
        <v>406</v>
      </c>
      <c r="G115" s="114"/>
      <c r="H115" s="428">
        <v>2163.63</v>
      </c>
      <c r="I115" s="428">
        <v>3804.28</v>
      </c>
      <c r="J115" s="391"/>
      <c r="K115" s="391"/>
      <c r="L115" s="391"/>
      <c r="M115" s="391"/>
      <c r="N115" s="391"/>
      <c r="O115" s="391"/>
      <c r="P115" s="391"/>
      <c r="Q115" s="391"/>
      <c r="R115" s="391"/>
    </row>
    <row r="116" spans="1:18" s="14" customFormat="1" ht="51">
      <c r="A116" s="316" t="s">
        <v>626</v>
      </c>
      <c r="B116" s="12"/>
      <c r="C116" s="12"/>
      <c r="D116" s="114"/>
      <c r="E116" s="153"/>
      <c r="F116" s="114" t="s">
        <v>407</v>
      </c>
      <c r="G116" s="114"/>
      <c r="H116" s="423">
        <v>790.24</v>
      </c>
      <c r="I116" s="423">
        <v>791.68</v>
      </c>
      <c r="J116" s="391"/>
      <c r="K116" s="391"/>
      <c r="L116" s="391"/>
      <c r="M116" s="391"/>
      <c r="N116" s="391"/>
      <c r="O116" s="391"/>
      <c r="P116" s="391"/>
      <c r="Q116" s="391"/>
      <c r="R116" s="391"/>
    </row>
    <row r="117" spans="1:18" s="14" customFormat="1" ht="25.5">
      <c r="A117" s="316" t="s">
        <v>624</v>
      </c>
      <c r="B117" s="12"/>
      <c r="C117" s="12"/>
      <c r="D117" s="114"/>
      <c r="E117" s="153"/>
      <c r="F117" s="114" t="s">
        <v>408</v>
      </c>
      <c r="G117" s="114"/>
      <c r="H117" s="511">
        <v>981.7</v>
      </c>
      <c r="I117" s="510">
        <v>1800</v>
      </c>
      <c r="J117" s="391"/>
      <c r="K117" s="391"/>
      <c r="L117" s="391"/>
      <c r="M117" s="391"/>
      <c r="N117" s="391"/>
      <c r="O117" s="391"/>
      <c r="P117" s="391"/>
      <c r="Q117" s="391"/>
      <c r="R117" s="391"/>
    </row>
    <row r="118" spans="1:18" s="14" customFormat="1" ht="51">
      <c r="A118" s="316" t="s">
        <v>620</v>
      </c>
      <c r="B118" s="12"/>
      <c r="C118" s="12"/>
      <c r="D118" s="114"/>
      <c r="E118" s="153"/>
      <c r="F118" s="114" t="s">
        <v>409</v>
      </c>
      <c r="G118" s="114"/>
      <c r="H118" s="428">
        <v>1305.75</v>
      </c>
      <c r="I118" s="428">
        <v>1710.09</v>
      </c>
      <c r="J118" s="391"/>
      <c r="K118" s="391"/>
      <c r="L118" s="391"/>
      <c r="M118" s="391"/>
      <c r="N118" s="391"/>
      <c r="O118" s="391"/>
      <c r="P118" s="391"/>
      <c r="Q118" s="391"/>
      <c r="R118" s="391"/>
    </row>
    <row r="119" spans="1:18" s="14" customFormat="1" ht="25.5">
      <c r="A119" s="316" t="s">
        <v>609</v>
      </c>
      <c r="B119" s="12"/>
      <c r="C119" s="12"/>
      <c r="D119" s="114"/>
      <c r="E119" s="153"/>
      <c r="F119" s="114" t="s">
        <v>410</v>
      </c>
      <c r="G119" s="114"/>
      <c r="H119" s="428">
        <v>1251.15</v>
      </c>
      <c r="I119" s="428">
        <v>1106.69</v>
      </c>
      <c r="J119" s="391"/>
      <c r="K119" s="391"/>
      <c r="L119" s="391"/>
      <c r="M119" s="391"/>
      <c r="N119" s="391"/>
      <c r="O119" s="391"/>
      <c r="P119" s="391"/>
      <c r="Q119" s="391"/>
      <c r="R119" s="391"/>
    </row>
    <row r="120" spans="1:18" s="14" customFormat="1" ht="51">
      <c r="A120" s="316" t="s">
        <v>611</v>
      </c>
      <c r="B120" s="12"/>
      <c r="C120" s="12"/>
      <c r="D120" s="114"/>
      <c r="E120" s="153"/>
      <c r="F120" s="114" t="s">
        <v>411</v>
      </c>
      <c r="G120" s="114"/>
      <c r="H120" s="428">
        <v>1123.19</v>
      </c>
      <c r="I120" s="428">
        <v>1798.03</v>
      </c>
      <c r="J120" s="391"/>
      <c r="K120" s="391"/>
      <c r="L120" s="391"/>
      <c r="M120" s="391"/>
      <c r="N120" s="391"/>
      <c r="O120" s="391"/>
      <c r="P120" s="391"/>
      <c r="Q120" s="391"/>
      <c r="R120" s="391"/>
    </row>
    <row r="121" spans="1:18" s="14" customFormat="1" ht="25.5">
      <c r="A121" s="316" t="s">
        <v>612</v>
      </c>
      <c r="B121" s="12"/>
      <c r="C121" s="12"/>
      <c r="D121" s="114"/>
      <c r="E121" s="153"/>
      <c r="F121" s="114" t="s">
        <v>412</v>
      </c>
      <c r="G121" s="114"/>
      <c r="H121" s="428">
        <v>1139.55</v>
      </c>
      <c r="I121" s="428">
        <v>1685.72</v>
      </c>
      <c r="J121" s="391"/>
      <c r="K121" s="391"/>
      <c r="L121" s="391"/>
      <c r="M121" s="391"/>
      <c r="N121" s="391"/>
      <c r="O121" s="391"/>
      <c r="P121" s="391"/>
      <c r="Q121" s="391"/>
      <c r="R121" s="391"/>
    </row>
    <row r="122" spans="1:18" s="14" customFormat="1" ht="25.5">
      <c r="A122" s="316" t="s">
        <v>972</v>
      </c>
      <c r="B122" s="12"/>
      <c r="C122" s="12"/>
      <c r="D122" s="114"/>
      <c r="E122" s="153"/>
      <c r="F122" s="114" t="s">
        <v>413</v>
      </c>
      <c r="G122" s="114"/>
      <c r="H122" s="423">
        <v>912.61</v>
      </c>
      <c r="I122" s="428">
        <v>1014.99</v>
      </c>
      <c r="J122" s="391"/>
      <c r="K122" s="391"/>
      <c r="L122" s="391"/>
      <c r="M122" s="391"/>
      <c r="N122" s="391"/>
      <c r="O122" s="391"/>
      <c r="P122" s="391"/>
      <c r="Q122" s="391"/>
      <c r="R122" s="391"/>
    </row>
    <row r="123" spans="1:18" s="14" customFormat="1" ht="25.5">
      <c r="A123" s="316" t="s">
        <v>625</v>
      </c>
      <c r="B123" s="12"/>
      <c r="C123" s="12"/>
      <c r="D123" s="114"/>
      <c r="E123" s="153"/>
      <c r="F123" s="114" t="s">
        <v>414</v>
      </c>
      <c r="G123" s="114"/>
      <c r="H123" s="423">
        <v>721.26</v>
      </c>
      <c r="I123" s="423">
        <v>892.99</v>
      </c>
      <c r="J123" s="391"/>
      <c r="K123" s="391"/>
      <c r="L123" s="391"/>
      <c r="M123" s="391"/>
      <c r="N123" s="391"/>
      <c r="O123" s="391"/>
      <c r="P123" s="391"/>
      <c r="Q123" s="391"/>
      <c r="R123" s="391"/>
    </row>
    <row r="124" spans="1:18" s="14" customFormat="1" ht="25.5">
      <c r="A124" s="316" t="s">
        <v>621</v>
      </c>
      <c r="B124" s="12"/>
      <c r="C124" s="12"/>
      <c r="D124" s="114"/>
      <c r="E124" s="153"/>
      <c r="F124" s="114" t="s">
        <v>415</v>
      </c>
      <c r="G124" s="114"/>
      <c r="H124" s="428">
        <v>1166.09</v>
      </c>
      <c r="I124" s="428">
        <v>2630.77</v>
      </c>
      <c r="J124" s="391"/>
      <c r="K124" s="391"/>
      <c r="L124" s="391"/>
      <c r="M124" s="391"/>
      <c r="N124" s="391"/>
      <c r="O124" s="391"/>
      <c r="P124" s="391"/>
      <c r="Q124" s="391"/>
      <c r="R124" s="391"/>
    </row>
    <row r="125" spans="1:18" s="14" customFormat="1" ht="51">
      <c r="A125" s="316" t="s">
        <v>973</v>
      </c>
      <c r="B125" s="12"/>
      <c r="C125" s="12"/>
      <c r="D125" s="114"/>
      <c r="E125" s="153"/>
      <c r="F125" s="114" t="s">
        <v>416</v>
      </c>
      <c r="G125" s="114"/>
      <c r="H125" s="428">
        <v>1030.81</v>
      </c>
      <c r="I125" s="428">
        <v>1309.41</v>
      </c>
      <c r="J125" s="391"/>
      <c r="K125" s="391"/>
      <c r="L125" s="391"/>
      <c r="M125" s="391"/>
      <c r="N125" s="391"/>
      <c r="O125" s="391"/>
      <c r="P125" s="391"/>
      <c r="Q125" s="391"/>
      <c r="R125" s="391"/>
    </row>
    <row r="126" spans="1:18" s="14" customFormat="1" ht="51">
      <c r="A126" s="316" t="s">
        <v>631</v>
      </c>
      <c r="B126" s="12"/>
      <c r="C126" s="12"/>
      <c r="D126" s="114"/>
      <c r="E126" s="153"/>
      <c r="F126" s="114"/>
      <c r="G126" s="114"/>
      <c r="H126" s="423">
        <v>871.21</v>
      </c>
      <c r="I126" s="423">
        <v>895.06</v>
      </c>
      <c r="J126" s="391"/>
      <c r="K126" s="391"/>
      <c r="L126" s="391"/>
      <c r="M126" s="391"/>
      <c r="N126" s="391"/>
      <c r="O126" s="391"/>
      <c r="P126" s="391"/>
      <c r="Q126" s="391"/>
      <c r="R126" s="391"/>
    </row>
    <row r="127" spans="1:18" s="14" customFormat="1" ht="25.5">
      <c r="A127" s="316" t="s">
        <v>974</v>
      </c>
      <c r="B127" s="12"/>
      <c r="C127" s="12"/>
      <c r="D127" s="114"/>
      <c r="E127" s="153"/>
      <c r="F127" s="114" t="s">
        <v>417</v>
      </c>
      <c r="G127" s="114"/>
      <c r="H127" s="423">
        <v>774.41</v>
      </c>
      <c r="I127" s="428">
        <v>1952.91</v>
      </c>
      <c r="J127" s="391"/>
      <c r="K127" s="391"/>
      <c r="L127" s="391"/>
      <c r="M127" s="391"/>
      <c r="N127" s="391"/>
      <c r="O127" s="391"/>
      <c r="P127" s="391"/>
      <c r="Q127" s="391"/>
      <c r="R127" s="391"/>
    </row>
    <row r="128" spans="1:18" s="14" customFormat="1" ht="25.5">
      <c r="A128" s="316" t="s">
        <v>628</v>
      </c>
      <c r="B128" s="12"/>
      <c r="C128" s="12"/>
      <c r="D128" s="114"/>
      <c r="E128" s="153"/>
      <c r="F128" s="114" t="s">
        <v>418</v>
      </c>
      <c r="G128" s="114"/>
      <c r="H128" s="423">
        <v>686.27</v>
      </c>
      <c r="I128" s="428">
        <v>1065.04</v>
      </c>
      <c r="J128" s="391"/>
      <c r="K128" s="391"/>
      <c r="L128" s="391"/>
      <c r="M128" s="391"/>
      <c r="N128" s="391"/>
      <c r="O128" s="391"/>
      <c r="P128" s="391"/>
      <c r="Q128" s="391"/>
      <c r="R128" s="391"/>
    </row>
    <row r="129" spans="1:18" s="14" customFormat="1" ht="38.25">
      <c r="A129" s="316" t="s">
        <v>622</v>
      </c>
      <c r="B129" s="12"/>
      <c r="C129" s="12"/>
      <c r="D129" s="114"/>
      <c r="E129" s="153"/>
      <c r="F129" s="114" t="s">
        <v>419</v>
      </c>
      <c r="G129" s="114"/>
      <c r="H129" s="508">
        <v>1932</v>
      </c>
      <c r="I129" s="508">
        <v>2500</v>
      </c>
      <c r="J129" s="391"/>
      <c r="K129" s="391"/>
      <c r="L129" s="391"/>
      <c r="M129" s="391"/>
      <c r="N129" s="391"/>
      <c r="O129" s="391"/>
      <c r="P129" s="391"/>
      <c r="Q129" s="391"/>
      <c r="R129" s="391"/>
    </row>
    <row r="130" spans="1:18" s="14" customFormat="1" ht="38.25">
      <c r="A130" s="316" t="s">
        <v>630</v>
      </c>
      <c r="B130" s="12"/>
      <c r="C130" s="12"/>
      <c r="D130" s="114"/>
      <c r="E130" s="153"/>
      <c r="F130" s="114" t="s">
        <v>420</v>
      </c>
      <c r="G130" s="114"/>
      <c r="H130" s="423">
        <v>903.17</v>
      </c>
      <c r="I130" s="423">
        <v>0</v>
      </c>
      <c r="J130" s="391"/>
      <c r="K130" s="391"/>
      <c r="L130" s="391"/>
      <c r="M130" s="391"/>
      <c r="N130" s="391"/>
      <c r="O130" s="391"/>
      <c r="P130" s="391"/>
      <c r="Q130" s="391"/>
      <c r="R130" s="391"/>
    </row>
    <row r="131" spans="1:18" s="14" customFormat="1" ht="38.25">
      <c r="A131" s="316" t="s">
        <v>975</v>
      </c>
      <c r="B131" s="12"/>
      <c r="C131" s="12"/>
      <c r="D131" s="114"/>
      <c r="E131" s="153"/>
      <c r="F131" s="114" t="s">
        <v>421</v>
      </c>
      <c r="G131" s="114"/>
      <c r="H131" s="423">
        <v>752.74</v>
      </c>
      <c r="I131" s="423">
        <v>770.43</v>
      </c>
      <c r="J131" s="391"/>
      <c r="K131" s="391"/>
      <c r="L131" s="391"/>
      <c r="M131" s="391"/>
      <c r="N131" s="391"/>
      <c r="O131" s="391"/>
      <c r="P131" s="391"/>
      <c r="Q131" s="391"/>
      <c r="R131" s="391"/>
    </row>
    <row r="132" spans="1:18" s="14" customFormat="1" ht="25.5">
      <c r="A132" s="316" t="s">
        <v>618</v>
      </c>
      <c r="B132" s="12"/>
      <c r="C132" s="12"/>
      <c r="D132" s="114"/>
      <c r="E132" s="153"/>
      <c r="F132" s="114"/>
      <c r="G132" s="114"/>
      <c r="H132" s="423">
        <v>845.93</v>
      </c>
      <c r="I132" s="423">
        <v>982.62</v>
      </c>
      <c r="J132" s="391"/>
      <c r="K132" s="391"/>
      <c r="L132" s="391"/>
      <c r="M132" s="391"/>
      <c r="N132" s="391"/>
      <c r="O132" s="391"/>
      <c r="P132" s="391"/>
      <c r="Q132" s="391"/>
      <c r="R132" s="391"/>
    </row>
    <row r="133" spans="1:18" s="14" customFormat="1" ht="38.25">
      <c r="A133" s="316" t="s">
        <v>615</v>
      </c>
      <c r="B133" s="12"/>
      <c r="C133" s="12"/>
      <c r="D133" s="114"/>
      <c r="E133" s="153"/>
      <c r="F133" s="114" t="s">
        <v>422</v>
      </c>
      <c r="G133" s="114"/>
      <c r="H133" s="428">
        <v>1108.27</v>
      </c>
      <c r="I133" s="428">
        <v>1816.62</v>
      </c>
      <c r="J133" s="391"/>
      <c r="K133" s="391"/>
      <c r="L133" s="391"/>
      <c r="M133" s="391"/>
      <c r="N133" s="391"/>
      <c r="O133" s="391"/>
      <c r="P133" s="391"/>
      <c r="Q133" s="391"/>
      <c r="R133" s="391"/>
    </row>
    <row r="134" spans="1:18" s="14" customFormat="1" ht="25.5">
      <c r="A134" s="316" t="s">
        <v>616</v>
      </c>
      <c r="B134" s="12"/>
      <c r="C134" s="12"/>
      <c r="D134" s="114"/>
      <c r="E134" s="153"/>
      <c r="F134" s="114"/>
      <c r="G134" s="114"/>
      <c r="H134" s="423">
        <v>844.42</v>
      </c>
      <c r="I134" s="423">
        <v>519.36</v>
      </c>
      <c r="J134" s="391"/>
      <c r="K134" s="391"/>
      <c r="L134" s="391"/>
      <c r="M134" s="391"/>
      <c r="N134" s="391"/>
      <c r="O134" s="391"/>
      <c r="P134" s="391"/>
      <c r="Q134" s="391"/>
      <c r="R134" s="391"/>
    </row>
    <row r="135" spans="1:18" s="14" customFormat="1" ht="25.5">
      <c r="A135" s="316" t="s">
        <v>614</v>
      </c>
      <c r="B135" s="12"/>
      <c r="C135" s="12"/>
      <c r="D135" s="114"/>
      <c r="E135" s="153"/>
      <c r="F135" s="114"/>
      <c r="G135" s="114"/>
      <c r="H135" s="428">
        <v>1174.21</v>
      </c>
      <c r="I135" s="428">
        <v>2449.21</v>
      </c>
      <c r="J135" s="391"/>
      <c r="K135" s="391"/>
      <c r="L135" s="391"/>
      <c r="M135" s="391"/>
      <c r="N135" s="391"/>
      <c r="O135" s="391"/>
      <c r="P135" s="391"/>
      <c r="Q135" s="391"/>
      <c r="R135" s="391"/>
    </row>
    <row r="136" spans="1:18" s="14" customFormat="1" ht="25.5">
      <c r="A136" s="316" t="s">
        <v>627</v>
      </c>
      <c r="B136" s="12"/>
      <c r="C136" s="12"/>
      <c r="D136" s="114"/>
      <c r="E136" s="153"/>
      <c r="F136" s="114"/>
      <c r="G136" s="114"/>
      <c r="H136" s="428">
        <v>1035.21</v>
      </c>
      <c r="I136" s="428">
        <v>2532.33</v>
      </c>
      <c r="J136" s="391"/>
      <c r="K136" s="391"/>
      <c r="L136" s="391"/>
      <c r="M136" s="391"/>
      <c r="N136" s="391"/>
      <c r="O136" s="391"/>
      <c r="P136" s="391"/>
      <c r="Q136" s="391"/>
      <c r="R136" s="391"/>
    </row>
    <row r="137" spans="1:18" s="14" customFormat="1" ht="25.5">
      <c r="A137" s="316" t="s">
        <v>985</v>
      </c>
      <c r="B137" s="370"/>
      <c r="C137" s="370"/>
      <c r="D137" s="114"/>
      <c r="E137" s="153"/>
      <c r="F137" s="114"/>
      <c r="G137" s="114"/>
      <c r="H137" s="423">
        <v>1257.67</v>
      </c>
      <c r="I137" s="423">
        <v>0</v>
      </c>
      <c r="J137" s="391"/>
      <c r="K137" s="391"/>
      <c r="L137" s="391"/>
      <c r="M137" s="391"/>
      <c r="N137" s="391"/>
      <c r="O137" s="391"/>
      <c r="P137" s="391"/>
      <c r="Q137" s="391"/>
      <c r="R137" s="391"/>
    </row>
    <row r="138" spans="1:18" s="14" customFormat="1" ht="60">
      <c r="A138" s="318" t="s">
        <v>947</v>
      </c>
      <c r="B138" s="370"/>
      <c r="C138" s="370"/>
      <c r="D138" s="12"/>
      <c r="E138" s="153"/>
      <c r="F138" s="114"/>
      <c r="G138" s="114"/>
      <c r="H138" s="428">
        <v>908.82</v>
      </c>
      <c r="I138" s="428">
        <v>753.12</v>
      </c>
      <c r="J138" s="391"/>
      <c r="K138" s="391"/>
      <c r="L138" s="391"/>
      <c r="M138" s="391"/>
      <c r="N138" s="391"/>
      <c r="O138" s="391"/>
      <c r="P138" s="391"/>
      <c r="Q138" s="391"/>
      <c r="R138" s="391"/>
    </row>
    <row r="139" spans="1:18" s="14" customFormat="1" ht="60">
      <c r="A139" s="318" t="s">
        <v>945</v>
      </c>
      <c r="B139" s="370"/>
      <c r="C139" s="370"/>
      <c r="D139" s="114" t="s">
        <v>1200</v>
      </c>
      <c r="E139" s="153"/>
      <c r="F139" s="114"/>
      <c r="G139" s="114"/>
      <c r="H139" s="423"/>
      <c r="I139" s="423"/>
      <c r="J139" s="391"/>
      <c r="K139" s="391"/>
      <c r="L139" s="391"/>
      <c r="M139" s="391"/>
      <c r="N139" s="391"/>
      <c r="O139" s="391"/>
      <c r="P139" s="391"/>
      <c r="Q139" s="391"/>
      <c r="R139" s="391"/>
    </row>
    <row r="140" spans="1:18" s="14" customFormat="1" ht="60">
      <c r="A140" s="318" t="s">
        <v>946</v>
      </c>
      <c r="B140" s="370"/>
      <c r="C140" s="370"/>
      <c r="D140" s="12" t="s">
        <v>1194</v>
      </c>
      <c r="E140" s="153"/>
      <c r="F140" s="114"/>
      <c r="G140" s="114"/>
      <c r="H140" s="428"/>
      <c r="I140" s="428"/>
      <c r="J140" s="391"/>
      <c r="K140" s="391"/>
      <c r="L140" s="391"/>
      <c r="M140" s="391"/>
      <c r="N140" s="391"/>
      <c r="O140" s="391"/>
      <c r="P140" s="391"/>
      <c r="Q140" s="391"/>
      <c r="R140" s="391"/>
    </row>
    <row r="141" spans="1:18" s="14" customFormat="1" ht="60">
      <c r="A141" s="318" t="s">
        <v>947</v>
      </c>
      <c r="B141" s="370"/>
      <c r="C141" s="370"/>
      <c r="D141" s="12" t="s">
        <v>1195</v>
      </c>
      <c r="E141" s="153"/>
      <c r="F141" s="114"/>
      <c r="G141" s="114"/>
      <c r="H141" s="428"/>
      <c r="I141" s="428"/>
      <c r="J141" s="391"/>
      <c r="K141" s="391"/>
      <c r="L141" s="391"/>
      <c r="M141" s="391"/>
      <c r="N141" s="391"/>
      <c r="O141" s="391"/>
      <c r="P141" s="391"/>
      <c r="Q141" s="391"/>
      <c r="R141" s="391"/>
    </row>
    <row r="142" spans="1:18" s="14" customFormat="1" ht="60">
      <c r="A142" s="318" t="s">
        <v>1193</v>
      </c>
      <c r="B142" s="370"/>
      <c r="C142" s="370"/>
      <c r="D142" s="12" t="s">
        <v>1196</v>
      </c>
      <c r="E142" s="153"/>
      <c r="F142" s="114"/>
      <c r="G142" s="114"/>
      <c r="H142" s="428"/>
      <c r="I142" s="428"/>
      <c r="J142" s="391"/>
      <c r="K142" s="391"/>
      <c r="L142" s="391"/>
      <c r="M142" s="391"/>
      <c r="N142" s="391"/>
      <c r="O142" s="391"/>
      <c r="P142" s="391"/>
      <c r="Q142" s="391"/>
      <c r="R142" s="391"/>
    </row>
    <row r="143" spans="1:18" s="17" customFormat="1" ht="12.75">
      <c r="A143" s="83" t="s">
        <v>15</v>
      </c>
      <c r="B143" s="90"/>
      <c r="C143" s="90"/>
      <c r="D143" s="68"/>
      <c r="E143" s="156"/>
      <c r="F143" s="68"/>
      <c r="G143" s="68"/>
      <c r="H143" s="395">
        <f>SUM(H101:H142)</f>
        <v>39854.07</v>
      </c>
      <c r="I143" s="395">
        <f>SUM(I101:I142)</f>
        <v>49811.34</v>
      </c>
      <c r="J143" s="393"/>
      <c r="K143" s="393"/>
      <c r="L143" s="393"/>
      <c r="M143" s="393"/>
      <c r="N143" s="393"/>
      <c r="O143" s="393"/>
      <c r="P143" s="393"/>
      <c r="Q143" s="393"/>
      <c r="R143" s="393"/>
    </row>
    <row r="144" spans="1:18" s="14" customFormat="1" ht="60">
      <c r="A144" s="227" t="s">
        <v>454</v>
      </c>
      <c r="B144" s="228" t="s">
        <v>455</v>
      </c>
      <c r="C144" s="185">
        <v>241</v>
      </c>
      <c r="D144" s="200"/>
      <c r="E144" s="201"/>
      <c r="F144" s="200"/>
      <c r="G144" s="200"/>
      <c r="H144" s="55"/>
      <c r="I144" s="55"/>
      <c r="J144" s="391"/>
      <c r="K144" s="391"/>
      <c r="L144" s="391"/>
      <c r="M144" s="391"/>
      <c r="N144" s="391"/>
      <c r="O144" s="391"/>
      <c r="P144" s="391"/>
      <c r="Q144" s="391"/>
      <c r="R144" s="391"/>
    </row>
    <row r="145" spans="1:18" s="14" customFormat="1" ht="12.75">
      <c r="A145" s="121" t="s">
        <v>74</v>
      </c>
      <c r="B145" s="18"/>
      <c r="C145" s="18"/>
      <c r="D145" s="40" t="s">
        <v>75</v>
      </c>
      <c r="E145" s="154"/>
      <c r="F145" s="40" t="s">
        <v>423</v>
      </c>
      <c r="G145" s="40"/>
      <c r="H145" s="423">
        <v>572.74</v>
      </c>
      <c r="I145" s="428">
        <v>1241.53</v>
      </c>
      <c r="J145" s="391"/>
      <c r="K145" s="391"/>
      <c r="L145" s="391"/>
      <c r="M145" s="391"/>
      <c r="N145" s="391"/>
      <c r="O145" s="391"/>
      <c r="P145" s="391"/>
      <c r="Q145" s="391"/>
      <c r="R145" s="391"/>
    </row>
    <row r="146" spans="1:18" s="14" customFormat="1" ht="12.75">
      <c r="A146" s="121" t="s">
        <v>72</v>
      </c>
      <c r="B146" s="18"/>
      <c r="C146" s="18"/>
      <c r="D146" s="40" t="s">
        <v>163</v>
      </c>
      <c r="E146" s="154"/>
      <c r="F146" s="40"/>
      <c r="G146" s="40"/>
      <c r="H146" s="423">
        <v>683.91</v>
      </c>
      <c r="I146" s="428">
        <v>1140.68</v>
      </c>
      <c r="J146" s="391"/>
      <c r="K146" s="391"/>
      <c r="L146" s="391"/>
      <c r="M146" s="391"/>
      <c r="N146" s="391"/>
      <c r="O146" s="391"/>
      <c r="P146" s="391"/>
      <c r="Q146" s="391"/>
      <c r="R146" s="391"/>
    </row>
    <row r="147" spans="1:18" s="14" customFormat="1" ht="12.75">
      <c r="A147" s="113" t="s">
        <v>19</v>
      </c>
      <c r="B147" s="12"/>
      <c r="C147" s="12"/>
      <c r="D147" s="114" t="s">
        <v>85</v>
      </c>
      <c r="E147" s="153"/>
      <c r="F147" s="114" t="s">
        <v>424</v>
      </c>
      <c r="G147" s="114"/>
      <c r="H147" s="423">
        <v>561</v>
      </c>
      <c r="I147" s="428">
        <v>1016.72</v>
      </c>
      <c r="J147" s="391"/>
      <c r="K147" s="391"/>
      <c r="L147" s="391"/>
      <c r="M147" s="391"/>
      <c r="N147" s="391"/>
      <c r="O147" s="391"/>
      <c r="P147" s="391"/>
      <c r="Q147" s="391"/>
      <c r="R147" s="391"/>
    </row>
    <row r="148" spans="1:18" s="17" customFormat="1" ht="21">
      <c r="A148" s="83" t="s">
        <v>16</v>
      </c>
      <c r="B148" s="90"/>
      <c r="C148" s="90"/>
      <c r="D148" s="68"/>
      <c r="E148" s="156"/>
      <c r="F148" s="68"/>
      <c r="G148" s="68"/>
      <c r="H148" s="273">
        <f>SUM(H145:H147)</f>
        <v>1817.65</v>
      </c>
      <c r="I148" s="273">
        <f>SUM(I145:I147)</f>
        <v>3398.93</v>
      </c>
      <c r="J148" s="393"/>
      <c r="K148" s="393"/>
      <c r="L148" s="393"/>
      <c r="M148" s="393"/>
      <c r="N148" s="393"/>
      <c r="O148" s="393"/>
      <c r="P148" s="393"/>
      <c r="Q148" s="393"/>
      <c r="R148" s="393"/>
    </row>
    <row r="149" spans="1:18" s="14" customFormat="1" ht="72">
      <c r="A149" s="227" t="s">
        <v>456</v>
      </c>
      <c r="B149" s="228" t="s">
        <v>457</v>
      </c>
      <c r="C149" s="197" t="s">
        <v>284</v>
      </c>
      <c r="D149" s="188"/>
      <c r="E149" s="194"/>
      <c r="F149" s="188"/>
      <c r="G149" s="188"/>
      <c r="H149" s="55"/>
      <c r="I149" s="55"/>
      <c r="J149" s="391"/>
      <c r="K149" s="391"/>
      <c r="L149" s="391"/>
      <c r="M149" s="391"/>
      <c r="N149" s="391"/>
      <c r="O149" s="391"/>
      <c r="P149" s="391"/>
      <c r="Q149" s="391"/>
      <c r="R149" s="391"/>
    </row>
    <row r="150" spans="1:18" s="14" customFormat="1" ht="14.25">
      <c r="A150" s="121" t="s">
        <v>76</v>
      </c>
      <c r="B150" s="18"/>
      <c r="C150" s="18"/>
      <c r="D150" s="40" t="s">
        <v>77</v>
      </c>
      <c r="E150" s="154"/>
      <c r="F150" s="40"/>
      <c r="G150" s="40"/>
      <c r="H150" s="389">
        <v>214.95</v>
      </c>
      <c r="I150" s="389"/>
      <c r="J150" s="391"/>
      <c r="K150" s="391"/>
      <c r="L150" s="391"/>
      <c r="M150" s="391"/>
      <c r="N150" s="391"/>
      <c r="O150" s="391"/>
      <c r="P150" s="391"/>
      <c r="Q150" s="391"/>
      <c r="R150" s="391"/>
    </row>
    <row r="151" spans="1:18" s="17" customFormat="1" ht="15">
      <c r="A151" s="83" t="s">
        <v>27</v>
      </c>
      <c r="B151" s="90"/>
      <c r="C151" s="90"/>
      <c r="D151" s="68"/>
      <c r="E151" s="156"/>
      <c r="F151" s="68"/>
      <c r="G151" s="68"/>
      <c r="H151" s="273">
        <f>SUM(H150:H150)</f>
        <v>214.95</v>
      </c>
      <c r="I151" s="273">
        <f>SUM(I150:I150)</f>
        <v>0</v>
      </c>
      <c r="J151" s="393"/>
      <c r="K151" s="393"/>
      <c r="L151" s="393"/>
      <c r="M151" s="393"/>
      <c r="N151" s="393"/>
      <c r="O151" s="393"/>
      <c r="P151" s="393"/>
      <c r="Q151" s="393"/>
      <c r="R151" s="393"/>
    </row>
    <row r="152" spans="1:18" s="14" customFormat="1" ht="60">
      <c r="A152" s="227" t="s">
        <v>285</v>
      </c>
      <c r="B152" s="228" t="s">
        <v>458</v>
      </c>
      <c r="C152" s="197" t="s">
        <v>284</v>
      </c>
      <c r="D152" s="188"/>
      <c r="E152" s="194"/>
      <c r="F152" s="188"/>
      <c r="G152" s="188"/>
      <c r="H152" s="55"/>
      <c r="I152" s="55"/>
      <c r="J152" s="391"/>
      <c r="K152" s="391"/>
      <c r="L152" s="391"/>
      <c r="M152" s="391"/>
      <c r="N152" s="391"/>
      <c r="O152" s="391"/>
      <c r="P152" s="391"/>
      <c r="Q152" s="391"/>
      <c r="R152" s="391"/>
    </row>
    <row r="153" spans="1:18" s="14" customFormat="1" ht="12.75">
      <c r="A153" s="121" t="s">
        <v>78</v>
      </c>
      <c r="B153" s="18"/>
      <c r="C153" s="18"/>
      <c r="D153" s="40" t="s">
        <v>79</v>
      </c>
      <c r="E153" s="154"/>
      <c r="F153" s="40" t="s">
        <v>425</v>
      </c>
      <c r="G153" s="40"/>
      <c r="H153" s="423">
        <v>925.52</v>
      </c>
      <c r="I153" s="428">
        <v>3540.93</v>
      </c>
      <c r="J153" s="391"/>
      <c r="K153" s="391"/>
      <c r="L153" s="391"/>
      <c r="M153" s="391"/>
      <c r="N153" s="391"/>
      <c r="O153" s="391"/>
      <c r="P153" s="391"/>
      <c r="Q153" s="391"/>
      <c r="R153" s="391"/>
    </row>
    <row r="154" spans="1:18" s="14" customFormat="1" ht="12.75">
      <c r="A154" s="121" t="s">
        <v>80</v>
      </c>
      <c r="B154" s="18"/>
      <c r="C154" s="18"/>
      <c r="D154" s="40"/>
      <c r="E154" s="154"/>
      <c r="F154" s="40"/>
      <c r="G154" s="40"/>
      <c r="H154" s="423">
        <v>92.04</v>
      </c>
      <c r="I154" s="423">
        <v>191.15</v>
      </c>
      <c r="J154" s="391"/>
      <c r="K154" s="391"/>
      <c r="L154" s="391"/>
      <c r="M154" s="391"/>
      <c r="N154" s="391"/>
      <c r="O154" s="391"/>
      <c r="P154" s="391"/>
      <c r="Q154" s="391"/>
      <c r="R154" s="391"/>
    </row>
    <row r="155" spans="1:18" s="14" customFormat="1" ht="22.5">
      <c r="A155" s="121" t="s">
        <v>80</v>
      </c>
      <c r="B155" s="18"/>
      <c r="C155" s="18"/>
      <c r="D155" s="40" t="s">
        <v>81</v>
      </c>
      <c r="E155" s="154"/>
      <c r="F155" s="40" t="s">
        <v>426</v>
      </c>
      <c r="G155" s="40"/>
      <c r="H155" s="423">
        <v>393.44</v>
      </c>
      <c r="I155" s="423">
        <v>126.92</v>
      </c>
      <c r="J155" s="391"/>
      <c r="K155" s="391"/>
      <c r="L155" s="391"/>
      <c r="M155" s="391"/>
      <c r="N155" s="391"/>
      <c r="O155" s="391"/>
      <c r="P155" s="391"/>
      <c r="Q155" s="391"/>
      <c r="R155" s="391"/>
    </row>
    <row r="156" spans="1:18" s="17" customFormat="1" ht="21">
      <c r="A156" s="83" t="s">
        <v>17</v>
      </c>
      <c r="B156" s="90"/>
      <c r="C156" s="90"/>
      <c r="D156" s="68"/>
      <c r="E156" s="156"/>
      <c r="F156" s="68"/>
      <c r="G156" s="68"/>
      <c r="H156" s="273">
        <f>SUM(H153:H155)</f>
        <v>1411</v>
      </c>
      <c r="I156" s="273">
        <f>SUM(I153:I155)</f>
        <v>3859</v>
      </c>
      <c r="J156" s="393"/>
      <c r="K156" s="393"/>
      <c r="L156" s="393"/>
      <c r="M156" s="393"/>
      <c r="N156" s="393"/>
      <c r="O156" s="393"/>
      <c r="P156" s="393"/>
      <c r="Q156" s="393"/>
      <c r="R156" s="393"/>
    </row>
    <row r="157" spans="1:18" s="14" customFormat="1" ht="72">
      <c r="A157" s="227" t="s">
        <v>460</v>
      </c>
      <c r="B157" s="228" t="s">
        <v>461</v>
      </c>
      <c r="C157" s="185">
        <v>241</v>
      </c>
      <c r="D157" s="188"/>
      <c r="E157" s="194"/>
      <c r="F157" s="188"/>
      <c r="G157" s="188"/>
      <c r="H157" s="55"/>
      <c r="I157" s="55"/>
      <c r="J157" s="391"/>
      <c r="K157" s="391"/>
      <c r="L157" s="391"/>
      <c r="M157" s="391"/>
      <c r="N157" s="391"/>
      <c r="O157" s="391"/>
      <c r="P157" s="391"/>
      <c r="Q157" s="391"/>
      <c r="R157" s="391"/>
    </row>
    <row r="158" spans="1:18" s="14" customFormat="1" ht="22.5">
      <c r="A158" s="195" t="s">
        <v>327</v>
      </c>
      <c r="B158" s="12"/>
      <c r="C158" s="12"/>
      <c r="D158" s="114" t="s">
        <v>87</v>
      </c>
      <c r="E158" s="153"/>
      <c r="F158" s="196" t="s">
        <v>328</v>
      </c>
      <c r="G158" s="114"/>
      <c r="H158" s="423">
        <v>509.32</v>
      </c>
      <c r="I158" s="423">
        <v>113.12</v>
      </c>
      <c r="J158" s="391"/>
      <c r="K158" s="391"/>
      <c r="L158" s="391"/>
      <c r="M158" s="391"/>
      <c r="N158" s="391"/>
      <c r="O158" s="391"/>
      <c r="P158" s="391"/>
      <c r="Q158" s="391"/>
      <c r="R158" s="391"/>
    </row>
    <row r="159" spans="1:18" s="14" customFormat="1" ht="33.75">
      <c r="A159" s="195" t="s">
        <v>325</v>
      </c>
      <c r="B159" s="18"/>
      <c r="C159" s="18"/>
      <c r="D159" s="40" t="s">
        <v>84</v>
      </c>
      <c r="E159" s="154"/>
      <c r="F159" s="196" t="s">
        <v>326</v>
      </c>
      <c r="G159" s="40"/>
      <c r="H159" s="423">
        <v>323.17</v>
      </c>
      <c r="I159" s="423">
        <v>0</v>
      </c>
      <c r="J159" s="391"/>
      <c r="K159" s="391"/>
      <c r="L159" s="391"/>
      <c r="M159" s="391"/>
      <c r="N159" s="391"/>
      <c r="O159" s="391"/>
      <c r="P159" s="391"/>
      <c r="Q159" s="391"/>
      <c r="R159" s="391"/>
    </row>
    <row r="160" spans="1:18" s="14" customFormat="1" ht="45">
      <c r="A160" s="195" t="s">
        <v>323</v>
      </c>
      <c r="B160" s="18"/>
      <c r="C160" s="18"/>
      <c r="D160" s="40" t="s">
        <v>83</v>
      </c>
      <c r="E160" s="154"/>
      <c r="F160" s="196" t="s">
        <v>324</v>
      </c>
      <c r="G160" s="40"/>
      <c r="H160" s="423">
        <v>565.46</v>
      </c>
      <c r="I160" s="423">
        <v>0</v>
      </c>
      <c r="J160" s="391"/>
      <c r="K160" s="391"/>
      <c r="L160" s="391"/>
      <c r="M160" s="391"/>
      <c r="N160" s="391"/>
      <c r="O160" s="391"/>
      <c r="P160" s="391"/>
      <c r="Q160" s="391"/>
      <c r="R160" s="391"/>
    </row>
    <row r="161" spans="1:18" s="17" customFormat="1" ht="21">
      <c r="A161" s="83" t="s">
        <v>18</v>
      </c>
      <c r="B161" s="90"/>
      <c r="C161" s="90"/>
      <c r="D161" s="68"/>
      <c r="E161" s="156"/>
      <c r="F161" s="68"/>
      <c r="G161" s="68"/>
      <c r="H161" s="273">
        <f>SUM(H158:H160)</f>
        <v>1397.95</v>
      </c>
      <c r="I161" s="273">
        <f>SUM(I158:I160)</f>
        <v>113.12</v>
      </c>
      <c r="J161" s="393"/>
      <c r="K161" s="393"/>
      <c r="L161" s="393"/>
      <c r="M161" s="393"/>
      <c r="N161" s="393"/>
      <c r="O161" s="393"/>
      <c r="P161" s="393"/>
      <c r="Q161" s="393"/>
      <c r="R161" s="393"/>
    </row>
    <row r="162" spans="1:18" s="14" customFormat="1" ht="72">
      <c r="A162" s="227" t="s">
        <v>286</v>
      </c>
      <c r="B162" s="228" t="s">
        <v>462</v>
      </c>
      <c r="C162" s="197" t="s">
        <v>284</v>
      </c>
      <c r="D162" s="188"/>
      <c r="E162" s="194"/>
      <c r="F162" s="188"/>
      <c r="G162" s="188"/>
      <c r="H162" s="55"/>
      <c r="I162" s="55"/>
      <c r="J162" s="391"/>
      <c r="K162" s="391"/>
      <c r="L162" s="391"/>
      <c r="M162" s="391"/>
      <c r="N162" s="391"/>
      <c r="O162" s="391"/>
      <c r="P162" s="391"/>
      <c r="Q162" s="391"/>
      <c r="R162" s="391"/>
    </row>
    <row r="163" spans="1:18" s="14" customFormat="1" ht="14.25">
      <c r="A163" s="113" t="s">
        <v>183</v>
      </c>
      <c r="B163" s="12"/>
      <c r="C163" s="12"/>
      <c r="D163" s="114" t="s">
        <v>86</v>
      </c>
      <c r="E163" s="153"/>
      <c r="F163" s="114" t="s">
        <v>427</v>
      </c>
      <c r="G163" s="114"/>
      <c r="H163" s="389"/>
      <c r="I163" s="389"/>
      <c r="J163" s="391"/>
      <c r="K163" s="391"/>
      <c r="L163" s="391"/>
      <c r="M163" s="391"/>
      <c r="N163" s="391"/>
      <c r="O163" s="391"/>
      <c r="P163" s="391"/>
      <c r="Q163" s="391"/>
      <c r="R163" s="391"/>
    </row>
    <row r="164" spans="1:18" s="17" customFormat="1" ht="15">
      <c r="A164" s="100"/>
      <c r="B164" s="90"/>
      <c r="C164" s="90"/>
      <c r="D164" s="68"/>
      <c r="E164" s="156"/>
      <c r="F164" s="68"/>
      <c r="G164" s="68"/>
      <c r="H164" s="273">
        <f>SUM(H163:H163)</f>
        <v>0</v>
      </c>
      <c r="I164" s="273">
        <f>SUM(I163:I163)</f>
        <v>0</v>
      </c>
      <c r="J164" s="393"/>
      <c r="K164" s="393"/>
      <c r="L164" s="393"/>
      <c r="M164" s="393"/>
      <c r="N164" s="393"/>
      <c r="O164" s="393"/>
      <c r="P164" s="393"/>
      <c r="Q164" s="393"/>
      <c r="R164" s="393"/>
    </row>
    <row r="165" spans="1:18" s="17" customFormat="1" ht="25.5">
      <c r="A165" s="96" t="s">
        <v>118</v>
      </c>
      <c r="B165" s="88"/>
      <c r="C165" s="88"/>
      <c r="D165" s="68"/>
      <c r="E165" s="156"/>
      <c r="F165" s="68"/>
      <c r="G165" s="68"/>
      <c r="H165" s="396">
        <f>H99+H143+H148+H151+H156+H161+H164</f>
        <v>83468.14</v>
      </c>
      <c r="I165" s="396">
        <f>I99+I143+I148+I151+I156+I161+I164</f>
        <v>137299.53</v>
      </c>
      <c r="J165" s="393"/>
      <c r="K165" s="393"/>
      <c r="L165" s="393"/>
      <c r="M165" s="393"/>
      <c r="N165" s="393"/>
      <c r="O165" s="393"/>
      <c r="P165" s="393"/>
      <c r="Q165" s="393"/>
      <c r="R165" s="393"/>
    </row>
    <row r="166" spans="1:18" s="17" customFormat="1" ht="60">
      <c r="A166" s="227" t="s">
        <v>287</v>
      </c>
      <c r="B166" s="228" t="s">
        <v>463</v>
      </c>
      <c r="C166" s="185">
        <v>241</v>
      </c>
      <c r="D166" s="200"/>
      <c r="E166" s="201"/>
      <c r="F166" s="200"/>
      <c r="G166" s="200"/>
      <c r="H166" s="55"/>
      <c r="I166" s="55"/>
      <c r="J166" s="393"/>
      <c r="K166" s="393"/>
      <c r="L166" s="393"/>
      <c r="M166" s="393"/>
      <c r="N166" s="393"/>
      <c r="O166" s="393"/>
      <c r="P166" s="393"/>
      <c r="Q166" s="393"/>
      <c r="R166" s="393"/>
    </row>
    <row r="167" spans="1:18" s="17" customFormat="1" ht="14.25">
      <c r="A167" s="116" t="s">
        <v>139</v>
      </c>
      <c r="B167" s="19"/>
      <c r="C167" s="19"/>
      <c r="D167" s="19" t="s">
        <v>883</v>
      </c>
      <c r="E167" s="155"/>
      <c r="F167" s="111"/>
      <c r="G167" s="111"/>
      <c r="H167" s="389">
        <v>86.67</v>
      </c>
      <c r="I167" s="389"/>
      <c r="J167" s="393"/>
      <c r="K167" s="393"/>
      <c r="L167" s="393"/>
      <c r="M167" s="393"/>
      <c r="N167" s="393"/>
      <c r="O167" s="393"/>
      <c r="P167" s="393"/>
      <c r="Q167" s="393"/>
      <c r="R167" s="393"/>
    </row>
    <row r="168" spans="1:18" s="17" customFormat="1" ht="14.25">
      <c r="A168" s="116" t="s">
        <v>151</v>
      </c>
      <c r="B168" s="19"/>
      <c r="C168" s="19"/>
      <c r="D168" s="19" t="s">
        <v>884</v>
      </c>
      <c r="E168" s="155"/>
      <c r="F168" s="111"/>
      <c r="G168" s="111"/>
      <c r="H168" s="389">
        <v>45.55</v>
      </c>
      <c r="I168" s="389"/>
      <c r="J168" s="393"/>
      <c r="K168" s="393"/>
      <c r="L168" s="393"/>
      <c r="M168" s="393"/>
      <c r="N168" s="393"/>
      <c r="O168" s="393"/>
      <c r="P168" s="393"/>
      <c r="Q168" s="393"/>
      <c r="R168" s="393"/>
    </row>
    <row r="169" spans="1:18" s="17" customFormat="1" ht="14.25">
      <c r="A169" s="116" t="s">
        <v>129</v>
      </c>
      <c r="B169" s="19"/>
      <c r="C169" s="19"/>
      <c r="D169" s="19" t="s">
        <v>885</v>
      </c>
      <c r="E169" s="155"/>
      <c r="F169" s="111"/>
      <c r="G169" s="111"/>
      <c r="H169" s="389">
        <v>61.83</v>
      </c>
      <c r="I169" s="389"/>
      <c r="J169" s="393"/>
      <c r="K169" s="393"/>
      <c r="L169" s="393"/>
      <c r="M169" s="393"/>
      <c r="N169" s="393"/>
      <c r="O169" s="393"/>
      <c r="P169" s="393"/>
      <c r="Q169" s="393"/>
      <c r="R169" s="393"/>
    </row>
    <row r="170" spans="1:18" s="17" customFormat="1" ht="14.25">
      <c r="A170" s="116" t="s">
        <v>127</v>
      </c>
      <c r="B170" s="19"/>
      <c r="C170" s="19"/>
      <c r="D170" s="19" t="s">
        <v>886</v>
      </c>
      <c r="E170" s="155"/>
      <c r="F170" s="111"/>
      <c r="G170" s="111"/>
      <c r="H170" s="389">
        <v>59.24</v>
      </c>
      <c r="I170" s="389"/>
      <c r="J170" s="393"/>
      <c r="K170" s="393"/>
      <c r="L170" s="393"/>
      <c r="M170" s="393"/>
      <c r="N170" s="393"/>
      <c r="O170" s="393"/>
      <c r="P170" s="393"/>
      <c r="Q170" s="393"/>
      <c r="R170" s="393"/>
    </row>
    <row r="171" spans="1:18" s="17" customFormat="1" ht="14.25">
      <c r="A171" s="471" t="s">
        <v>155</v>
      </c>
      <c r="B171" s="19"/>
      <c r="C171" s="19"/>
      <c r="D171" s="19" t="s">
        <v>887</v>
      </c>
      <c r="E171" s="155"/>
      <c r="F171" s="111"/>
      <c r="G171" s="111"/>
      <c r="H171" s="389">
        <v>35.28</v>
      </c>
      <c r="I171" s="389">
        <v>7.63</v>
      </c>
      <c r="J171" s="393"/>
      <c r="K171" s="393"/>
      <c r="L171" s="393"/>
      <c r="M171" s="393"/>
      <c r="N171" s="393"/>
      <c r="O171" s="393"/>
      <c r="P171" s="393"/>
      <c r="Q171" s="393"/>
      <c r="R171" s="393"/>
    </row>
    <row r="172" spans="1:18" s="17" customFormat="1" ht="14.25">
      <c r="A172" s="116" t="s">
        <v>131</v>
      </c>
      <c r="B172" s="19"/>
      <c r="C172" s="19"/>
      <c r="D172" s="19" t="s">
        <v>888</v>
      </c>
      <c r="E172" s="155"/>
      <c r="F172" s="111"/>
      <c r="G172" s="111"/>
      <c r="H172" s="389">
        <v>60.94</v>
      </c>
      <c r="I172" s="389">
        <v>200.93</v>
      </c>
      <c r="J172" s="393"/>
      <c r="K172" s="393"/>
      <c r="L172" s="393"/>
      <c r="M172" s="393"/>
      <c r="N172" s="393"/>
      <c r="O172" s="393"/>
      <c r="P172" s="393"/>
      <c r="Q172" s="393"/>
      <c r="R172" s="393"/>
    </row>
    <row r="173" spans="1:18" s="17" customFormat="1" ht="14.25">
      <c r="A173" s="116" t="s">
        <v>89</v>
      </c>
      <c r="B173" s="19"/>
      <c r="C173" s="19"/>
      <c r="D173" s="19" t="s">
        <v>889</v>
      </c>
      <c r="E173" s="155"/>
      <c r="F173" s="111"/>
      <c r="G173" s="111"/>
      <c r="H173" s="389">
        <v>202.62</v>
      </c>
      <c r="I173" s="389">
        <v>165.24</v>
      </c>
      <c r="J173" s="393"/>
      <c r="K173" s="393"/>
      <c r="L173" s="393"/>
      <c r="M173" s="393"/>
      <c r="N173" s="393"/>
      <c r="O173" s="393"/>
      <c r="P173" s="393"/>
      <c r="Q173" s="393"/>
      <c r="R173" s="393"/>
    </row>
    <row r="174" spans="1:18" s="17" customFormat="1" ht="14.25">
      <c r="A174" s="116" t="s">
        <v>123</v>
      </c>
      <c r="B174" s="19"/>
      <c r="C174" s="19"/>
      <c r="D174" s="19" t="s">
        <v>865</v>
      </c>
      <c r="E174" s="155"/>
      <c r="F174" s="111"/>
      <c r="G174" s="111"/>
      <c r="H174" s="389">
        <v>146.63</v>
      </c>
      <c r="I174" s="389">
        <v>95.27</v>
      </c>
      <c r="J174" s="393"/>
      <c r="K174" s="393"/>
      <c r="L174" s="393"/>
      <c r="M174" s="393"/>
      <c r="N174" s="393"/>
      <c r="O174" s="393"/>
      <c r="P174" s="393"/>
      <c r="Q174" s="393"/>
      <c r="R174" s="393"/>
    </row>
    <row r="175" spans="1:18" s="17" customFormat="1" ht="14.25">
      <c r="A175" s="116" t="s">
        <v>123</v>
      </c>
      <c r="B175" s="19"/>
      <c r="C175" s="19"/>
      <c r="D175" s="19" t="s">
        <v>890</v>
      </c>
      <c r="E175" s="155"/>
      <c r="F175" s="111"/>
      <c r="G175" s="111"/>
      <c r="H175" s="389">
        <v>15.74</v>
      </c>
      <c r="I175" s="389">
        <v>28.41</v>
      </c>
      <c r="J175" s="393"/>
      <c r="K175" s="393"/>
      <c r="L175" s="393"/>
      <c r="M175" s="393"/>
      <c r="N175" s="393"/>
      <c r="O175" s="393"/>
      <c r="P175" s="393"/>
      <c r="Q175" s="393"/>
      <c r="R175" s="393"/>
    </row>
    <row r="176" spans="1:18" s="17" customFormat="1" ht="14.25">
      <c r="A176" s="116" t="s">
        <v>137</v>
      </c>
      <c r="B176" s="19"/>
      <c r="C176" s="19"/>
      <c r="D176" s="19" t="s">
        <v>862</v>
      </c>
      <c r="E176" s="155"/>
      <c r="F176" s="111"/>
      <c r="G176" s="111"/>
      <c r="H176" s="389">
        <v>29.95</v>
      </c>
      <c r="I176" s="389"/>
      <c r="J176" s="393"/>
      <c r="K176" s="393"/>
      <c r="L176" s="393"/>
      <c r="M176" s="393"/>
      <c r="N176" s="393"/>
      <c r="O176" s="393"/>
      <c r="P176" s="393"/>
      <c r="Q176" s="393"/>
      <c r="R176" s="393"/>
    </row>
    <row r="177" spans="1:18" s="17" customFormat="1" ht="14.25">
      <c r="A177" s="116" t="s">
        <v>133</v>
      </c>
      <c r="B177" s="19"/>
      <c r="C177" s="19"/>
      <c r="D177" s="19" t="s">
        <v>891</v>
      </c>
      <c r="E177" s="155"/>
      <c r="F177" s="111"/>
      <c r="G177" s="111"/>
      <c r="H177" s="389">
        <v>178.26</v>
      </c>
      <c r="I177" s="389">
        <v>73.75</v>
      </c>
      <c r="J177" s="393"/>
      <c r="K177" s="393"/>
      <c r="L177" s="393"/>
      <c r="M177" s="393"/>
      <c r="N177" s="393"/>
      <c r="O177" s="393"/>
      <c r="P177" s="393"/>
      <c r="Q177" s="393"/>
      <c r="R177" s="393"/>
    </row>
    <row r="178" spans="1:18" s="17" customFormat="1" ht="14.25">
      <c r="A178" s="471" t="s">
        <v>876</v>
      </c>
      <c r="B178" s="19"/>
      <c r="C178" s="19"/>
      <c r="D178" s="19" t="s">
        <v>892</v>
      </c>
      <c r="E178" s="155"/>
      <c r="F178" s="111"/>
      <c r="G178" s="111"/>
      <c r="H178" s="389">
        <v>57.97</v>
      </c>
      <c r="I178" s="389">
        <v>1.39</v>
      </c>
      <c r="J178" s="393"/>
      <c r="K178" s="393"/>
      <c r="L178" s="393"/>
      <c r="M178" s="393"/>
      <c r="N178" s="393"/>
      <c r="O178" s="393"/>
      <c r="P178" s="393"/>
      <c r="Q178" s="393"/>
      <c r="R178" s="393"/>
    </row>
    <row r="179" spans="1:18" s="17" customFormat="1" ht="14.25">
      <c r="A179" s="471" t="s">
        <v>877</v>
      </c>
      <c r="B179" s="19"/>
      <c r="C179" s="19"/>
      <c r="D179" s="19" t="s">
        <v>893</v>
      </c>
      <c r="E179" s="155"/>
      <c r="F179" s="111"/>
      <c r="G179" s="111"/>
      <c r="H179" s="389">
        <v>133.27</v>
      </c>
      <c r="I179" s="389">
        <v>26.49</v>
      </c>
      <c r="J179" s="393"/>
      <c r="K179" s="393"/>
      <c r="L179" s="393"/>
      <c r="M179" s="393"/>
      <c r="N179" s="393"/>
      <c r="O179" s="393"/>
      <c r="P179" s="393"/>
      <c r="Q179" s="393"/>
      <c r="R179" s="393"/>
    </row>
    <row r="180" spans="1:18" s="17" customFormat="1" ht="15">
      <c r="A180" s="83" t="s">
        <v>485</v>
      </c>
      <c r="B180" s="90"/>
      <c r="C180" s="90"/>
      <c r="D180" s="68"/>
      <c r="E180" s="156"/>
      <c r="F180" s="68"/>
      <c r="G180" s="68"/>
      <c r="H180" s="273">
        <f>SUM(H167:H179)</f>
        <v>1113.95</v>
      </c>
      <c r="I180" s="273">
        <f>SUM(I167:I179)</f>
        <v>599.11</v>
      </c>
      <c r="J180" s="393"/>
      <c r="K180" s="393"/>
      <c r="L180" s="393"/>
      <c r="M180" s="393"/>
      <c r="N180" s="393"/>
      <c r="O180" s="393"/>
      <c r="P180" s="393"/>
      <c r="Q180" s="393"/>
      <c r="R180" s="393"/>
    </row>
    <row r="181" spans="1:18" s="17" customFormat="1" ht="72">
      <c r="A181" s="227" t="s">
        <v>288</v>
      </c>
      <c r="B181" s="228" t="s">
        <v>465</v>
      </c>
      <c r="C181" s="185">
        <v>241</v>
      </c>
      <c r="D181" s="200"/>
      <c r="E181" s="201"/>
      <c r="F181" s="200"/>
      <c r="G181" s="200"/>
      <c r="H181" s="55"/>
      <c r="I181" s="55"/>
      <c r="J181" s="393"/>
      <c r="K181" s="393"/>
      <c r="L181" s="393"/>
      <c r="M181" s="393"/>
      <c r="N181" s="393"/>
      <c r="O181" s="393"/>
      <c r="P181" s="393"/>
      <c r="Q181" s="393"/>
      <c r="R181" s="393"/>
    </row>
    <row r="182" spans="1:18" s="17" customFormat="1" ht="22.5">
      <c r="A182" s="471" t="s">
        <v>486</v>
      </c>
      <c r="B182" s="19"/>
      <c r="C182" s="19"/>
      <c r="D182" s="19" t="s">
        <v>1184</v>
      </c>
      <c r="E182" s="219"/>
      <c r="F182" s="190"/>
      <c r="G182" s="190"/>
      <c r="H182" s="55">
        <v>79.59</v>
      </c>
      <c r="I182" s="55">
        <v>21.52</v>
      </c>
      <c r="J182" s="393"/>
      <c r="K182" s="393"/>
      <c r="L182" s="393"/>
      <c r="M182" s="393"/>
      <c r="N182" s="393"/>
      <c r="O182" s="393"/>
      <c r="P182" s="393"/>
      <c r="Q182" s="393"/>
      <c r="R182" s="393"/>
    </row>
    <row r="183" spans="1:18" s="17" customFormat="1" ht="22.5">
      <c r="A183" s="471" t="s">
        <v>486</v>
      </c>
      <c r="B183" s="19"/>
      <c r="C183" s="19"/>
      <c r="D183" s="19" t="s">
        <v>487</v>
      </c>
      <c r="E183" s="166"/>
      <c r="F183" s="19"/>
      <c r="G183" s="19"/>
      <c r="H183" s="389">
        <v>39.3</v>
      </c>
      <c r="I183" s="389"/>
      <c r="J183" s="393"/>
      <c r="K183" s="393"/>
      <c r="L183" s="393"/>
      <c r="M183" s="393"/>
      <c r="N183" s="393"/>
      <c r="O183" s="393"/>
      <c r="P183" s="393"/>
      <c r="Q183" s="393"/>
      <c r="R183" s="393"/>
    </row>
    <row r="184" spans="1:18" s="17" customFormat="1" ht="15">
      <c r="A184" s="83" t="s">
        <v>488</v>
      </c>
      <c r="B184" s="90"/>
      <c r="C184" s="90"/>
      <c r="D184" s="68"/>
      <c r="E184" s="156"/>
      <c r="F184" s="68"/>
      <c r="G184" s="68"/>
      <c r="H184" s="476">
        <f>SUM(H182:H183)</f>
        <v>118.89</v>
      </c>
      <c r="I184" s="476">
        <f>SUM(I182:I183)</f>
        <v>21.52</v>
      </c>
      <c r="J184" s="393"/>
      <c r="K184" s="393"/>
      <c r="L184" s="393"/>
      <c r="M184" s="393"/>
      <c r="N184" s="393"/>
      <c r="O184" s="393"/>
      <c r="P184" s="393"/>
      <c r="Q184" s="393"/>
      <c r="R184" s="393"/>
    </row>
    <row r="185" spans="1:18" s="14" customFormat="1" ht="72">
      <c r="A185" s="227" t="s">
        <v>466</v>
      </c>
      <c r="B185" s="228" t="s">
        <v>467</v>
      </c>
      <c r="C185" s="185">
        <v>241</v>
      </c>
      <c r="D185" s="200"/>
      <c r="E185" s="201"/>
      <c r="F185" s="200"/>
      <c r="G185" s="200"/>
      <c r="H185" s="55"/>
      <c r="I185" s="55"/>
      <c r="J185" s="391"/>
      <c r="K185" s="391"/>
      <c r="L185" s="391"/>
      <c r="M185" s="391"/>
      <c r="N185" s="391"/>
      <c r="O185" s="391"/>
      <c r="P185" s="391"/>
      <c r="Q185" s="391"/>
      <c r="R185" s="391"/>
    </row>
    <row r="186" spans="1:18" s="14" customFormat="1" ht="22.5">
      <c r="A186" s="116" t="s">
        <v>97</v>
      </c>
      <c r="B186" s="19"/>
      <c r="C186" s="19"/>
      <c r="D186" s="111" t="s">
        <v>98</v>
      </c>
      <c r="E186" s="155"/>
      <c r="F186" s="111"/>
      <c r="G186" s="111"/>
      <c r="H186" s="389">
        <v>722.62</v>
      </c>
      <c r="I186" s="389">
        <v>219.93</v>
      </c>
      <c r="J186" s="391"/>
      <c r="K186" s="391"/>
      <c r="L186" s="391"/>
      <c r="M186" s="391"/>
      <c r="N186" s="391"/>
      <c r="O186" s="391"/>
      <c r="P186" s="391"/>
      <c r="Q186" s="391"/>
      <c r="R186" s="391"/>
    </row>
    <row r="187" spans="1:18" s="17" customFormat="1" ht="15">
      <c r="A187" s="83" t="s">
        <v>3</v>
      </c>
      <c r="B187" s="90"/>
      <c r="C187" s="90"/>
      <c r="D187" s="68"/>
      <c r="E187" s="156"/>
      <c r="F187" s="68"/>
      <c r="G187" s="68"/>
      <c r="H187" s="273">
        <f>SUM(H186:H186)</f>
        <v>722.62</v>
      </c>
      <c r="I187" s="273">
        <f>SUM(I186:I186)</f>
        <v>219.93</v>
      </c>
      <c r="J187" s="393"/>
      <c r="K187" s="393"/>
      <c r="L187" s="393"/>
      <c r="M187" s="393"/>
      <c r="N187" s="393"/>
      <c r="O187" s="393"/>
      <c r="P187" s="393"/>
      <c r="Q187" s="393"/>
      <c r="R187" s="393"/>
    </row>
    <row r="188" spans="1:18" s="17" customFormat="1" ht="14.25">
      <c r="A188" s="96" t="s">
        <v>119</v>
      </c>
      <c r="B188" s="88"/>
      <c r="C188" s="88"/>
      <c r="D188" s="68"/>
      <c r="E188" s="156"/>
      <c r="F188" s="68"/>
      <c r="G188" s="68"/>
      <c r="H188" s="397">
        <f>H187+H180+H184</f>
        <v>1955.46</v>
      </c>
      <c r="I188" s="397">
        <f>I187+I180+I184</f>
        <v>840.56</v>
      </c>
      <c r="J188" s="393"/>
      <c r="K188" s="393"/>
      <c r="L188" s="393"/>
      <c r="M188" s="393"/>
      <c r="N188" s="393"/>
      <c r="O188" s="393"/>
      <c r="P188" s="393"/>
      <c r="Q188" s="393"/>
      <c r="R188" s="393"/>
    </row>
    <row r="189" spans="1:18" s="17" customFormat="1" ht="72">
      <c r="A189" s="227" t="s">
        <v>290</v>
      </c>
      <c r="B189" s="228" t="s">
        <v>469</v>
      </c>
      <c r="C189" s="197" t="s">
        <v>284</v>
      </c>
      <c r="D189" s="188"/>
      <c r="E189" s="194"/>
      <c r="F189" s="188"/>
      <c r="G189" s="188"/>
      <c r="H189" s="55"/>
      <c r="I189" s="55"/>
      <c r="J189" s="393"/>
      <c r="K189" s="393"/>
      <c r="L189" s="393"/>
      <c r="M189" s="393"/>
      <c r="N189" s="393"/>
      <c r="O189" s="393"/>
      <c r="P189" s="393"/>
      <c r="Q189" s="393"/>
      <c r="R189" s="393"/>
    </row>
    <row r="190" spans="1:18" s="17" customFormat="1" ht="12.75">
      <c r="A190" s="534" t="s">
        <v>634</v>
      </c>
      <c r="B190" s="524"/>
      <c r="C190" s="524"/>
      <c r="D190" s="527" t="s">
        <v>1369</v>
      </c>
      <c r="E190" s="535"/>
      <c r="F190" s="527"/>
      <c r="G190" s="527"/>
      <c r="H190" s="536">
        <v>352.08</v>
      </c>
      <c r="I190" s="536">
        <v>440.67</v>
      </c>
      <c r="J190" s="393"/>
      <c r="K190" s="393"/>
      <c r="L190" s="393"/>
      <c r="M190" s="393"/>
      <c r="N190" s="393"/>
      <c r="O190" s="393"/>
      <c r="P190" s="393"/>
      <c r="Q190" s="393"/>
      <c r="R190" s="393"/>
    </row>
    <row r="191" spans="1:18" s="17" customFormat="1" ht="12.75">
      <c r="A191" s="534" t="s">
        <v>634</v>
      </c>
      <c r="B191" s="524"/>
      <c r="C191" s="524"/>
      <c r="D191" s="527" t="s">
        <v>1370</v>
      </c>
      <c r="E191" s="535"/>
      <c r="F191" s="527"/>
      <c r="G191" s="527"/>
      <c r="H191" s="536">
        <v>372.64</v>
      </c>
      <c r="I191" s="536">
        <v>311.53</v>
      </c>
      <c r="J191" s="393"/>
      <c r="K191" s="393"/>
      <c r="L191" s="393"/>
      <c r="M191" s="393"/>
      <c r="N191" s="393"/>
      <c r="O191" s="393"/>
      <c r="P191" s="393"/>
      <c r="Q191" s="393"/>
      <c r="R191" s="393"/>
    </row>
    <row r="192" spans="1:18" s="17" customFormat="1" ht="25.5">
      <c r="A192" s="534" t="s">
        <v>641</v>
      </c>
      <c r="B192" s="524"/>
      <c r="C192" s="524"/>
      <c r="D192" s="527" t="s">
        <v>1371</v>
      </c>
      <c r="E192" s="535"/>
      <c r="F192" s="527"/>
      <c r="G192" s="527"/>
      <c r="H192" s="536">
        <v>540.98</v>
      </c>
      <c r="I192" s="536">
        <v>295.63</v>
      </c>
      <c r="J192" s="393"/>
      <c r="K192" s="393"/>
      <c r="L192" s="393"/>
      <c r="M192" s="393"/>
      <c r="N192" s="393"/>
      <c r="O192" s="393"/>
      <c r="P192" s="393"/>
      <c r="Q192" s="393"/>
      <c r="R192" s="393"/>
    </row>
    <row r="193" spans="1:18" s="17" customFormat="1" ht="25.5">
      <c r="A193" s="534" t="s">
        <v>1365</v>
      </c>
      <c r="B193" s="524"/>
      <c r="C193" s="524"/>
      <c r="D193" s="527" t="s">
        <v>1372</v>
      </c>
      <c r="E193" s="535"/>
      <c r="F193" s="527"/>
      <c r="G193" s="527"/>
      <c r="H193" s="536">
        <v>200.47</v>
      </c>
      <c r="I193" s="536">
        <v>462.32</v>
      </c>
      <c r="J193" s="393"/>
      <c r="K193" s="393"/>
      <c r="L193" s="393"/>
      <c r="M193" s="393"/>
      <c r="N193" s="393"/>
      <c r="O193" s="393"/>
      <c r="P193" s="393"/>
      <c r="Q193" s="393"/>
      <c r="R193" s="393"/>
    </row>
    <row r="194" spans="1:18" s="17" customFormat="1" ht="25.5">
      <c r="A194" s="534" t="s">
        <v>1366</v>
      </c>
      <c r="B194" s="524"/>
      <c r="C194" s="524"/>
      <c r="D194" s="527" t="s">
        <v>1373</v>
      </c>
      <c r="E194" s="535"/>
      <c r="F194" s="527"/>
      <c r="G194" s="527"/>
      <c r="H194" s="536">
        <v>65.35</v>
      </c>
      <c r="I194" s="536">
        <v>0</v>
      </c>
      <c r="J194" s="393"/>
      <c r="K194" s="393"/>
      <c r="L194" s="393"/>
      <c r="M194" s="393"/>
      <c r="N194" s="393"/>
      <c r="O194" s="393"/>
      <c r="P194" s="393"/>
      <c r="Q194" s="393"/>
      <c r="R194" s="393"/>
    </row>
    <row r="195" spans="1:18" s="17" customFormat="1" ht="25.5">
      <c r="A195" s="534" t="s">
        <v>1366</v>
      </c>
      <c r="B195" s="524"/>
      <c r="C195" s="524"/>
      <c r="D195" s="527" t="s">
        <v>1374</v>
      </c>
      <c r="E195" s="535"/>
      <c r="F195" s="527"/>
      <c r="G195" s="527"/>
      <c r="H195" s="536">
        <v>29.97</v>
      </c>
      <c r="I195" s="536">
        <v>0</v>
      </c>
      <c r="J195" s="393"/>
      <c r="K195" s="393"/>
      <c r="L195" s="393"/>
      <c r="M195" s="393"/>
      <c r="N195" s="393"/>
      <c r="O195" s="393"/>
      <c r="P195" s="393"/>
      <c r="Q195" s="393"/>
      <c r="R195" s="393"/>
    </row>
    <row r="196" spans="1:18" s="17" customFormat="1" ht="25.5">
      <c r="A196" s="534" t="s">
        <v>637</v>
      </c>
      <c r="B196" s="524"/>
      <c r="C196" s="524"/>
      <c r="D196" s="527" t="s">
        <v>1375</v>
      </c>
      <c r="E196" s="535"/>
      <c r="F196" s="527"/>
      <c r="G196" s="527"/>
      <c r="H196" s="536">
        <v>381.27</v>
      </c>
      <c r="I196" s="536">
        <v>634.68</v>
      </c>
      <c r="J196" s="393"/>
      <c r="K196" s="393"/>
      <c r="L196" s="393"/>
      <c r="M196" s="393"/>
      <c r="N196" s="393"/>
      <c r="O196" s="393"/>
      <c r="P196" s="393"/>
      <c r="Q196" s="393"/>
      <c r="R196" s="393"/>
    </row>
    <row r="197" spans="1:18" s="17" customFormat="1" ht="38.25">
      <c r="A197" s="534" t="s">
        <v>640</v>
      </c>
      <c r="B197" s="524"/>
      <c r="C197" s="524"/>
      <c r="D197" s="527" t="s">
        <v>1376</v>
      </c>
      <c r="E197" s="535"/>
      <c r="F197" s="527"/>
      <c r="G197" s="527"/>
      <c r="H197" s="537">
        <v>663.6</v>
      </c>
      <c r="I197" s="536">
        <v>819.2</v>
      </c>
      <c r="J197" s="393"/>
      <c r="K197" s="393"/>
      <c r="L197" s="393"/>
      <c r="M197" s="393"/>
      <c r="N197" s="393"/>
      <c r="O197" s="393"/>
      <c r="P197" s="393"/>
      <c r="Q197" s="393"/>
      <c r="R197" s="393"/>
    </row>
    <row r="198" spans="1:18" s="17" customFormat="1" ht="38.25">
      <c r="A198" s="534" t="s">
        <v>638</v>
      </c>
      <c r="B198" s="524"/>
      <c r="C198" s="524"/>
      <c r="D198" s="527" t="s">
        <v>1377</v>
      </c>
      <c r="E198" s="535"/>
      <c r="F198" s="527"/>
      <c r="G198" s="527"/>
      <c r="H198" s="536">
        <v>408.11</v>
      </c>
      <c r="I198" s="536">
        <v>777.57</v>
      </c>
      <c r="J198" s="393"/>
      <c r="K198" s="393"/>
      <c r="L198" s="393"/>
      <c r="M198" s="393"/>
      <c r="N198" s="393"/>
      <c r="O198" s="393"/>
      <c r="P198" s="393"/>
      <c r="Q198" s="393"/>
      <c r="R198" s="393"/>
    </row>
    <row r="199" spans="1:18" s="17" customFormat="1" ht="51">
      <c r="A199" s="534" t="s">
        <v>1367</v>
      </c>
      <c r="B199" s="524"/>
      <c r="C199" s="524"/>
      <c r="D199" s="527" t="s">
        <v>1378</v>
      </c>
      <c r="E199" s="535"/>
      <c r="F199" s="527"/>
      <c r="G199" s="527"/>
      <c r="H199" s="536">
        <v>138.57</v>
      </c>
      <c r="I199" s="536">
        <v>66.72</v>
      </c>
      <c r="J199" s="393"/>
      <c r="K199" s="393"/>
      <c r="L199" s="393"/>
      <c r="M199" s="393"/>
      <c r="N199" s="393"/>
      <c r="O199" s="393"/>
      <c r="P199" s="393"/>
      <c r="Q199" s="393"/>
      <c r="R199" s="393"/>
    </row>
    <row r="200" spans="1:18" s="17" customFormat="1" ht="51">
      <c r="A200" s="534" t="s">
        <v>1368</v>
      </c>
      <c r="B200" s="524"/>
      <c r="C200" s="524"/>
      <c r="D200" s="527" t="s">
        <v>1379</v>
      </c>
      <c r="E200" s="535"/>
      <c r="F200" s="527"/>
      <c r="G200" s="527"/>
      <c r="H200" s="536">
        <v>8.35</v>
      </c>
      <c r="I200" s="536">
        <v>4.33</v>
      </c>
      <c r="J200" s="393"/>
      <c r="K200" s="393"/>
      <c r="L200" s="393"/>
      <c r="M200" s="393"/>
      <c r="N200" s="393"/>
      <c r="O200" s="393"/>
      <c r="P200" s="393"/>
      <c r="Q200" s="393"/>
      <c r="R200" s="393"/>
    </row>
    <row r="201" spans="1:18" s="17" customFormat="1" ht="38.25">
      <c r="A201" s="534" t="s">
        <v>639</v>
      </c>
      <c r="B201" s="524"/>
      <c r="C201" s="524"/>
      <c r="D201" s="527" t="s">
        <v>1338</v>
      </c>
      <c r="E201" s="535"/>
      <c r="F201" s="527"/>
      <c r="G201" s="527"/>
      <c r="H201" s="536">
        <v>358.39</v>
      </c>
      <c r="I201" s="536">
        <v>650.67</v>
      </c>
      <c r="J201" s="393"/>
      <c r="K201" s="393"/>
      <c r="L201" s="393"/>
      <c r="M201" s="393"/>
      <c r="N201" s="393"/>
      <c r="O201" s="393"/>
      <c r="P201" s="393"/>
      <c r="Q201" s="393"/>
      <c r="R201" s="393"/>
    </row>
    <row r="202" spans="1:18" s="17" customFormat="1" ht="38.25">
      <c r="A202" s="534" t="s">
        <v>639</v>
      </c>
      <c r="B202" s="524" t="s">
        <v>1361</v>
      </c>
      <c r="C202" s="524"/>
      <c r="D202" s="527" t="s">
        <v>1339</v>
      </c>
      <c r="E202" s="535"/>
      <c r="F202" s="527"/>
      <c r="G202" s="527"/>
      <c r="H202" s="536"/>
      <c r="I202" s="536"/>
      <c r="J202" s="393"/>
      <c r="K202" s="393"/>
      <c r="L202" s="393"/>
      <c r="M202" s="393"/>
      <c r="N202" s="393"/>
      <c r="O202" s="393"/>
      <c r="P202" s="393"/>
      <c r="Q202" s="393"/>
      <c r="R202" s="393"/>
    </row>
    <row r="203" spans="1:18" s="17" customFormat="1" ht="38.25">
      <c r="A203" s="534" t="s">
        <v>643</v>
      </c>
      <c r="B203" s="524"/>
      <c r="C203" s="524"/>
      <c r="D203" s="527" t="s">
        <v>1380</v>
      </c>
      <c r="E203" s="535"/>
      <c r="F203" s="527"/>
      <c r="G203" s="527"/>
      <c r="H203" s="536">
        <v>400.8</v>
      </c>
      <c r="I203" s="536">
        <v>0</v>
      </c>
      <c r="J203" s="393"/>
      <c r="K203" s="393"/>
      <c r="L203" s="393"/>
      <c r="M203" s="393"/>
      <c r="N203" s="393"/>
      <c r="O203" s="393"/>
      <c r="P203" s="393"/>
      <c r="Q203" s="393"/>
      <c r="R203" s="393"/>
    </row>
    <row r="204" spans="1:18" s="17" customFormat="1" ht="25.5">
      <c r="A204" s="534" t="s">
        <v>644</v>
      </c>
      <c r="B204" s="524"/>
      <c r="C204" s="524"/>
      <c r="D204" s="527" t="s">
        <v>1381</v>
      </c>
      <c r="E204" s="535"/>
      <c r="F204" s="527"/>
      <c r="G204" s="527"/>
      <c r="H204" s="536">
        <v>766.97</v>
      </c>
      <c r="I204" s="536">
        <v>543.77</v>
      </c>
      <c r="J204" s="393"/>
      <c r="K204" s="393"/>
      <c r="L204" s="393"/>
      <c r="M204" s="393"/>
      <c r="N204" s="393"/>
      <c r="O204" s="393"/>
      <c r="P204" s="393"/>
      <c r="Q204" s="393"/>
      <c r="R204" s="393"/>
    </row>
    <row r="205" spans="1:18" s="17" customFormat="1" ht="25.5">
      <c r="A205" s="534" t="s">
        <v>644</v>
      </c>
      <c r="B205" s="524"/>
      <c r="C205" s="524"/>
      <c r="D205" s="527" t="s">
        <v>1382</v>
      </c>
      <c r="E205" s="535"/>
      <c r="F205" s="527"/>
      <c r="G205" s="527"/>
      <c r="H205" s="536">
        <v>33.27</v>
      </c>
      <c r="I205" s="536">
        <v>0</v>
      </c>
      <c r="J205" s="393"/>
      <c r="K205" s="393"/>
      <c r="L205" s="393"/>
      <c r="M205" s="393"/>
      <c r="N205" s="393"/>
      <c r="O205" s="393"/>
      <c r="P205" s="393"/>
      <c r="Q205" s="393"/>
      <c r="R205" s="393"/>
    </row>
    <row r="206" spans="1:18" s="17" customFormat="1" ht="25.5">
      <c r="A206" s="534" t="s">
        <v>644</v>
      </c>
      <c r="B206" s="524"/>
      <c r="C206" s="524"/>
      <c r="D206" s="527" t="s">
        <v>1354</v>
      </c>
      <c r="E206" s="535"/>
      <c r="F206" s="527"/>
      <c r="G206" s="527"/>
      <c r="H206" s="536">
        <v>76</v>
      </c>
      <c r="I206" s="536">
        <v>0</v>
      </c>
      <c r="J206" s="393"/>
      <c r="K206" s="393"/>
      <c r="L206" s="393"/>
      <c r="M206" s="393"/>
      <c r="N206" s="393"/>
      <c r="O206" s="393"/>
      <c r="P206" s="393"/>
      <c r="Q206" s="393"/>
      <c r="R206" s="393"/>
    </row>
    <row r="207" spans="1:18" s="17" customFormat="1" ht="25.5">
      <c r="A207" s="534" t="s">
        <v>645</v>
      </c>
      <c r="B207" s="524"/>
      <c r="C207" s="524"/>
      <c r="D207" s="527" t="s">
        <v>1383</v>
      </c>
      <c r="E207" s="535"/>
      <c r="F207" s="527"/>
      <c r="G207" s="527"/>
      <c r="H207" s="536">
        <v>515.14</v>
      </c>
      <c r="I207" s="536">
        <v>534.38</v>
      </c>
      <c r="J207" s="393"/>
      <c r="K207" s="393"/>
      <c r="L207" s="393"/>
      <c r="M207" s="393"/>
      <c r="N207" s="393"/>
      <c r="O207" s="393"/>
      <c r="P207" s="393"/>
      <c r="Q207" s="393"/>
      <c r="R207" s="393"/>
    </row>
    <row r="208" spans="1:18" s="17" customFormat="1" ht="24.75" customHeight="1">
      <c r="A208" s="534" t="s">
        <v>645</v>
      </c>
      <c r="B208" s="524"/>
      <c r="C208" s="524"/>
      <c r="D208" s="527" t="s">
        <v>1328</v>
      </c>
      <c r="E208" s="535"/>
      <c r="F208" s="527"/>
      <c r="G208" s="527"/>
      <c r="H208" s="536">
        <v>69.73</v>
      </c>
      <c r="I208" s="536">
        <v>44.05</v>
      </c>
      <c r="J208" s="393"/>
      <c r="K208" s="393"/>
      <c r="L208" s="393"/>
      <c r="M208" s="393"/>
      <c r="N208" s="393"/>
      <c r="O208" s="393"/>
      <c r="P208" s="393"/>
      <c r="Q208" s="393"/>
      <c r="R208" s="393"/>
    </row>
    <row r="209" spans="1:18" s="17" customFormat="1" ht="33.75" customHeight="1">
      <c r="A209" s="534" t="s">
        <v>964</v>
      </c>
      <c r="B209" s="524"/>
      <c r="C209" s="524"/>
      <c r="D209" s="527" t="s">
        <v>1317</v>
      </c>
      <c r="E209" s="535"/>
      <c r="F209" s="527"/>
      <c r="G209" s="527"/>
      <c r="H209" s="536">
        <v>70.83</v>
      </c>
      <c r="I209" s="536">
        <v>0</v>
      </c>
      <c r="J209" s="393"/>
      <c r="K209" s="393"/>
      <c r="L209" s="393"/>
      <c r="M209" s="393"/>
      <c r="N209" s="393"/>
      <c r="O209" s="393"/>
      <c r="P209" s="393"/>
      <c r="Q209" s="393"/>
      <c r="R209" s="393"/>
    </row>
    <row r="210" spans="1:18" s="17" customFormat="1" ht="25.5">
      <c r="A210" s="534" t="s">
        <v>964</v>
      </c>
      <c r="B210" s="524"/>
      <c r="C210" s="524"/>
      <c r="D210" s="527" t="s">
        <v>1384</v>
      </c>
      <c r="E210" s="535"/>
      <c r="F210" s="527"/>
      <c r="G210" s="527"/>
      <c r="H210" s="536">
        <v>90.8</v>
      </c>
      <c r="I210" s="536">
        <v>0</v>
      </c>
      <c r="J210" s="393"/>
      <c r="K210" s="393"/>
      <c r="L210" s="393"/>
      <c r="M210" s="393"/>
      <c r="N210" s="393"/>
      <c r="O210" s="393"/>
      <c r="P210" s="393"/>
      <c r="Q210" s="393"/>
      <c r="R210" s="393"/>
    </row>
    <row r="211" spans="1:18" s="17" customFormat="1" ht="25.5">
      <c r="A211" s="534" t="s">
        <v>964</v>
      </c>
      <c r="B211" s="524"/>
      <c r="C211" s="524"/>
      <c r="D211" s="527" t="s">
        <v>1385</v>
      </c>
      <c r="E211" s="535"/>
      <c r="F211" s="527"/>
      <c r="G211" s="527"/>
      <c r="H211" s="536">
        <v>106.27</v>
      </c>
      <c r="I211" s="536">
        <v>0</v>
      </c>
      <c r="J211" s="393"/>
      <c r="K211" s="393"/>
      <c r="L211" s="393"/>
      <c r="M211" s="393"/>
      <c r="N211" s="393"/>
      <c r="O211" s="393"/>
      <c r="P211" s="393"/>
      <c r="Q211" s="393"/>
      <c r="R211" s="393"/>
    </row>
    <row r="212" spans="1:18" s="17" customFormat="1" ht="25.5">
      <c r="A212" s="534" t="s">
        <v>964</v>
      </c>
      <c r="B212" s="524"/>
      <c r="C212" s="524"/>
      <c r="D212" s="527" t="s">
        <v>1386</v>
      </c>
      <c r="E212" s="535"/>
      <c r="F212" s="527"/>
      <c r="G212" s="527"/>
      <c r="H212" s="536">
        <v>71.27</v>
      </c>
      <c r="I212" s="536">
        <v>0</v>
      </c>
      <c r="J212" s="393"/>
      <c r="K212" s="393"/>
      <c r="L212" s="393"/>
      <c r="M212" s="393"/>
      <c r="N212" s="393"/>
      <c r="O212" s="393"/>
      <c r="P212" s="393"/>
      <c r="Q212" s="393"/>
      <c r="R212" s="393"/>
    </row>
    <row r="213" spans="1:18" s="17" customFormat="1" ht="25.5">
      <c r="A213" s="534" t="s">
        <v>636</v>
      </c>
      <c r="B213" s="524"/>
      <c r="C213" s="524"/>
      <c r="D213" s="527" t="s">
        <v>1387</v>
      </c>
      <c r="E213" s="535"/>
      <c r="F213" s="527"/>
      <c r="G213" s="527"/>
      <c r="H213" s="536">
        <v>385.23</v>
      </c>
      <c r="I213" s="536">
        <v>326.41</v>
      </c>
      <c r="J213" s="393"/>
      <c r="K213" s="393"/>
      <c r="L213" s="393"/>
      <c r="M213" s="393"/>
      <c r="N213" s="393"/>
      <c r="O213" s="393"/>
      <c r="P213" s="393"/>
      <c r="Q213" s="393"/>
      <c r="R213" s="393"/>
    </row>
    <row r="214" spans="1:18" s="17" customFormat="1" ht="38.25">
      <c r="A214" s="534" t="s">
        <v>963</v>
      </c>
      <c r="B214" s="524"/>
      <c r="C214" s="524"/>
      <c r="D214" s="527" t="s">
        <v>1326</v>
      </c>
      <c r="E214" s="535"/>
      <c r="F214" s="527"/>
      <c r="G214" s="527"/>
      <c r="H214" s="536">
        <v>289.49</v>
      </c>
      <c r="I214" s="536">
        <v>281.28</v>
      </c>
      <c r="J214" s="393"/>
      <c r="K214" s="393"/>
      <c r="L214" s="393"/>
      <c r="M214" s="393"/>
      <c r="N214" s="393"/>
      <c r="O214" s="393"/>
      <c r="P214" s="393"/>
      <c r="Q214" s="393"/>
      <c r="R214" s="393"/>
    </row>
    <row r="215" spans="1:18" s="17" customFormat="1" ht="38.25">
      <c r="A215" s="534" t="s">
        <v>635</v>
      </c>
      <c r="B215" s="524"/>
      <c r="C215" s="524"/>
      <c r="D215" s="527" t="s">
        <v>1388</v>
      </c>
      <c r="E215" s="535"/>
      <c r="F215" s="527"/>
      <c r="G215" s="527"/>
      <c r="H215" s="536">
        <v>471.42</v>
      </c>
      <c r="I215" s="536">
        <v>478.96</v>
      </c>
      <c r="J215" s="393"/>
      <c r="K215" s="393"/>
      <c r="L215" s="393"/>
      <c r="M215" s="393"/>
      <c r="N215" s="393"/>
      <c r="O215" s="393"/>
      <c r="P215" s="393"/>
      <c r="Q215" s="393"/>
      <c r="R215" s="393"/>
    </row>
    <row r="216" spans="1:18" s="17" customFormat="1" ht="38.25">
      <c r="A216" s="534" t="s">
        <v>642</v>
      </c>
      <c r="B216" s="524"/>
      <c r="C216" s="524"/>
      <c r="D216" s="527" t="s">
        <v>1322</v>
      </c>
      <c r="E216" s="535"/>
      <c r="F216" s="527"/>
      <c r="G216" s="527"/>
      <c r="H216" s="536">
        <v>792.14</v>
      </c>
      <c r="I216" s="538">
        <v>2389.43</v>
      </c>
      <c r="J216" s="393"/>
      <c r="K216" s="393"/>
      <c r="L216" s="393"/>
      <c r="M216" s="393"/>
      <c r="N216" s="393"/>
      <c r="O216" s="393"/>
      <c r="P216" s="393"/>
      <c r="Q216" s="393"/>
      <c r="R216" s="393"/>
    </row>
    <row r="217" spans="1:18" s="17" customFormat="1" ht="15">
      <c r="A217" s="83" t="s">
        <v>303</v>
      </c>
      <c r="B217" s="90"/>
      <c r="C217" s="90"/>
      <c r="D217" s="40"/>
      <c r="E217" s="154"/>
      <c r="F217" s="40"/>
      <c r="G217" s="40"/>
      <c r="H217" s="273">
        <f>SUM(H190:H216)</f>
        <v>7659.14</v>
      </c>
      <c r="I217" s="273">
        <f>SUM(I190:I216)</f>
        <v>9061.6</v>
      </c>
      <c r="J217" s="393"/>
      <c r="K217" s="393"/>
      <c r="L217" s="393"/>
      <c r="M217" s="393"/>
      <c r="N217" s="393"/>
      <c r="O217" s="393"/>
      <c r="P217" s="393"/>
      <c r="Q217" s="393"/>
      <c r="R217" s="393"/>
    </row>
    <row r="218" spans="1:18" s="14" customFormat="1" ht="60">
      <c r="A218" s="227" t="s">
        <v>289</v>
      </c>
      <c r="B218" s="228" t="s">
        <v>468</v>
      </c>
      <c r="C218" s="197" t="s">
        <v>284</v>
      </c>
      <c r="D218" s="200"/>
      <c r="E218" s="201"/>
      <c r="F218" s="200"/>
      <c r="G218" s="200"/>
      <c r="H218" s="273"/>
      <c r="I218" s="273"/>
      <c r="J218" s="391"/>
      <c r="K218" s="391"/>
      <c r="L218" s="391"/>
      <c r="M218" s="391"/>
      <c r="N218" s="391"/>
      <c r="O218" s="391"/>
      <c r="P218" s="391"/>
      <c r="Q218" s="391"/>
      <c r="R218" s="391"/>
    </row>
    <row r="219" spans="1:18" s="14" customFormat="1" ht="14.25">
      <c r="A219" s="122" t="s">
        <v>92</v>
      </c>
      <c r="B219" s="21"/>
      <c r="C219" s="21"/>
      <c r="D219" s="124" t="s">
        <v>93</v>
      </c>
      <c r="E219" s="155">
        <v>3333.9</v>
      </c>
      <c r="F219" s="124"/>
      <c r="G219" s="124"/>
      <c r="H219" s="389"/>
      <c r="I219" s="389"/>
      <c r="J219" s="391"/>
      <c r="K219" s="391"/>
      <c r="L219" s="391"/>
      <c r="M219" s="391"/>
      <c r="N219" s="391"/>
      <c r="O219" s="391"/>
      <c r="P219" s="391"/>
      <c r="Q219" s="391"/>
      <c r="R219" s="391"/>
    </row>
    <row r="220" spans="1:18" s="17" customFormat="1" ht="15">
      <c r="A220" s="86" t="s">
        <v>91</v>
      </c>
      <c r="B220" s="23"/>
      <c r="C220" s="23"/>
      <c r="D220" s="68"/>
      <c r="E220" s="156"/>
      <c r="F220" s="68"/>
      <c r="G220" s="68"/>
      <c r="H220" s="273">
        <f>SUM(H219:H219)</f>
        <v>0</v>
      </c>
      <c r="I220" s="273">
        <f>SUM(I219:I219)</f>
        <v>0</v>
      </c>
      <c r="J220" s="393"/>
      <c r="K220" s="393"/>
      <c r="L220" s="393"/>
      <c r="M220" s="393"/>
      <c r="N220" s="393"/>
      <c r="O220" s="393"/>
      <c r="P220" s="393"/>
      <c r="Q220" s="393"/>
      <c r="R220" s="393"/>
    </row>
    <row r="221" spans="1:18" s="14" customFormat="1" ht="72">
      <c r="A221" s="227" t="s">
        <v>305</v>
      </c>
      <c r="B221" s="228" t="s">
        <v>471</v>
      </c>
      <c r="C221" s="185">
        <v>223</v>
      </c>
      <c r="D221" s="185"/>
      <c r="E221" s="201"/>
      <c r="F221" s="200"/>
      <c r="G221" s="200"/>
      <c r="H221" s="55"/>
      <c r="I221" s="55"/>
      <c r="J221" s="391"/>
      <c r="K221" s="391"/>
      <c r="L221" s="391"/>
      <c r="M221" s="391"/>
      <c r="N221" s="391"/>
      <c r="O221" s="391"/>
      <c r="P221" s="391"/>
      <c r="Q221" s="391"/>
      <c r="R221" s="391"/>
    </row>
    <row r="222" spans="1:18" s="14" customFormat="1" ht="22.5">
      <c r="A222" s="22" t="s">
        <v>225</v>
      </c>
      <c r="B222" s="22"/>
      <c r="C222" s="22"/>
      <c r="D222" s="22" t="s">
        <v>226</v>
      </c>
      <c r="E222" s="155">
        <v>1156</v>
      </c>
      <c r="F222" s="124"/>
      <c r="G222" s="124"/>
      <c r="H222" s="389">
        <v>3.14</v>
      </c>
      <c r="I222" s="389"/>
      <c r="J222" s="391"/>
      <c r="K222" s="391"/>
      <c r="L222" s="391"/>
      <c r="M222" s="391"/>
      <c r="N222" s="391"/>
      <c r="O222" s="391"/>
      <c r="P222" s="391"/>
      <c r="Q222" s="391"/>
      <c r="R222" s="391"/>
    </row>
    <row r="223" spans="1:18" s="14" customFormat="1" ht="15">
      <c r="A223" s="86" t="s">
        <v>306</v>
      </c>
      <c r="B223" s="23"/>
      <c r="C223" s="23"/>
      <c r="D223" s="40"/>
      <c r="E223" s="154"/>
      <c r="F223" s="40"/>
      <c r="G223" s="40"/>
      <c r="H223" s="273">
        <f>SUM(H222:H222)</f>
        <v>3.14</v>
      </c>
      <c r="I223" s="273">
        <f>SUM(I222:I222)</f>
        <v>0</v>
      </c>
      <c r="J223" s="391"/>
      <c r="K223" s="391"/>
      <c r="L223" s="391"/>
      <c r="M223" s="391"/>
      <c r="N223" s="391"/>
      <c r="O223" s="391"/>
      <c r="P223" s="391"/>
      <c r="Q223" s="391"/>
      <c r="R223" s="391"/>
    </row>
    <row r="224" spans="1:18" s="16" customFormat="1" ht="24">
      <c r="A224" s="98" t="s">
        <v>120</v>
      </c>
      <c r="B224" s="89"/>
      <c r="C224" s="89"/>
      <c r="D224" s="125"/>
      <c r="E224" s="157"/>
      <c r="F224" s="125"/>
      <c r="G224" s="125"/>
      <c r="H224" s="398">
        <f>H217+H220+H223</f>
        <v>7662.28</v>
      </c>
      <c r="I224" s="398">
        <f>I217+I220+I223</f>
        <v>9061.6</v>
      </c>
      <c r="J224" s="399"/>
      <c r="K224" s="399"/>
      <c r="L224" s="399"/>
      <c r="M224" s="399"/>
      <c r="N224" s="399"/>
      <c r="O224" s="399"/>
      <c r="P224" s="399"/>
      <c r="Q224" s="399"/>
      <c r="R224" s="399"/>
    </row>
    <row r="225" spans="1:18" s="14" customFormat="1" ht="12.75" hidden="1">
      <c r="A225" s="227"/>
      <c r="B225" s="228"/>
      <c r="C225" s="197"/>
      <c r="D225" s="188"/>
      <c r="E225" s="194"/>
      <c r="F225" s="188"/>
      <c r="G225" s="188"/>
      <c r="H225" s="55"/>
      <c r="I225" s="55"/>
      <c r="J225" s="391"/>
      <c r="K225" s="391"/>
      <c r="L225" s="391"/>
      <c r="M225" s="391"/>
      <c r="N225" s="391"/>
      <c r="O225" s="391"/>
      <c r="P225" s="391"/>
      <c r="Q225" s="391"/>
      <c r="R225" s="391"/>
    </row>
    <row r="226" spans="1:18" s="14" customFormat="1" ht="12.75" hidden="1">
      <c r="A226" s="118"/>
      <c r="B226" s="25"/>
      <c r="C226" s="25"/>
      <c r="D226" s="126"/>
      <c r="E226" s="158"/>
      <c r="F226" s="126"/>
      <c r="G226" s="126"/>
      <c r="H226" s="55"/>
      <c r="I226" s="55"/>
      <c r="J226" s="391"/>
      <c r="K226" s="391"/>
      <c r="L226" s="391"/>
      <c r="M226" s="391"/>
      <c r="N226" s="391"/>
      <c r="O226" s="391"/>
      <c r="P226" s="391"/>
      <c r="Q226" s="391"/>
      <c r="R226" s="391"/>
    </row>
    <row r="227" spans="1:18" s="14" customFormat="1" ht="12.75" hidden="1">
      <c r="A227" s="118"/>
      <c r="B227" s="25"/>
      <c r="C227" s="25"/>
      <c r="D227" s="13"/>
      <c r="E227" s="158"/>
      <c r="F227" s="126"/>
      <c r="G227" s="126"/>
      <c r="H227" s="55"/>
      <c r="I227" s="55"/>
      <c r="J227" s="391"/>
      <c r="K227" s="391"/>
      <c r="L227" s="391"/>
      <c r="M227" s="391"/>
      <c r="N227" s="391"/>
      <c r="O227" s="391"/>
      <c r="P227" s="391"/>
      <c r="Q227" s="391"/>
      <c r="R227" s="391"/>
    </row>
    <row r="228" spans="1:18" s="14" customFormat="1" ht="12.75" hidden="1">
      <c r="A228" s="118"/>
      <c r="B228" s="25"/>
      <c r="C228" s="25"/>
      <c r="D228" s="124"/>
      <c r="E228" s="158"/>
      <c r="F228" s="126"/>
      <c r="G228" s="126"/>
      <c r="H228" s="55"/>
      <c r="I228" s="55"/>
      <c r="J228" s="391"/>
      <c r="K228" s="391"/>
      <c r="L228" s="391"/>
      <c r="M228" s="391"/>
      <c r="N228" s="391"/>
      <c r="O228" s="391"/>
      <c r="P228" s="391"/>
      <c r="Q228" s="391"/>
      <c r="R228" s="391"/>
    </row>
    <row r="229" spans="1:18" s="17" customFormat="1" ht="15" hidden="1">
      <c r="A229" s="86" t="s">
        <v>29</v>
      </c>
      <c r="B229" s="23"/>
      <c r="C229" s="23"/>
      <c r="D229" s="68"/>
      <c r="E229" s="156"/>
      <c r="F229" s="68"/>
      <c r="G229" s="68"/>
      <c r="H229" s="273">
        <f>SUM(H226:H228)</f>
        <v>0</v>
      </c>
      <c r="I229" s="273">
        <f>SUM(I226:I228)</f>
        <v>0</v>
      </c>
      <c r="J229" s="393"/>
      <c r="K229" s="393"/>
      <c r="L229" s="393"/>
      <c r="M229" s="393"/>
      <c r="N229" s="393"/>
      <c r="O229" s="393"/>
      <c r="P229" s="393"/>
      <c r="Q229" s="393"/>
      <c r="R229" s="393"/>
    </row>
    <row r="230" spans="1:18" s="14" customFormat="1" ht="60">
      <c r="A230" s="227" t="s">
        <v>293</v>
      </c>
      <c r="B230" s="228" t="s">
        <v>474</v>
      </c>
      <c r="C230" s="197" t="s">
        <v>284</v>
      </c>
      <c r="D230" s="188"/>
      <c r="E230" s="194"/>
      <c r="F230" s="188"/>
      <c r="G230" s="188"/>
      <c r="H230" s="55"/>
      <c r="I230" s="55"/>
      <c r="J230" s="391"/>
      <c r="K230" s="391"/>
      <c r="L230" s="391"/>
      <c r="M230" s="391"/>
      <c r="N230" s="391"/>
      <c r="O230" s="391"/>
      <c r="P230" s="391"/>
      <c r="Q230" s="391"/>
      <c r="R230" s="391"/>
    </row>
    <row r="231" spans="1:18" s="14" customFormat="1" ht="14.25">
      <c r="A231" s="118" t="s">
        <v>43</v>
      </c>
      <c r="B231" s="25"/>
      <c r="C231" s="25"/>
      <c r="D231" s="127" t="s">
        <v>44</v>
      </c>
      <c r="E231" s="159">
        <v>3816.3</v>
      </c>
      <c r="F231" s="127"/>
      <c r="G231" s="127"/>
      <c r="H231" s="389">
        <v>173.47</v>
      </c>
      <c r="I231" s="389">
        <v>531.24</v>
      </c>
      <c r="J231" s="391"/>
      <c r="K231" s="391"/>
      <c r="L231" s="391"/>
      <c r="M231" s="391"/>
      <c r="N231" s="391"/>
      <c r="O231" s="391"/>
      <c r="P231" s="391"/>
      <c r="Q231" s="391"/>
      <c r="R231" s="391"/>
    </row>
    <row r="232" spans="1:18" s="17" customFormat="1" ht="15">
      <c r="A232" s="86" t="s">
        <v>29</v>
      </c>
      <c r="B232" s="23"/>
      <c r="C232" s="23"/>
      <c r="D232" s="68"/>
      <c r="E232" s="156"/>
      <c r="F232" s="68"/>
      <c r="G232" s="68"/>
      <c r="H232" s="273">
        <f>SUM(H231:H231)</f>
        <v>173.47</v>
      </c>
      <c r="I232" s="273">
        <f>SUM(I231:I231)</f>
        <v>531.24</v>
      </c>
      <c r="J232" s="393"/>
      <c r="K232" s="393"/>
      <c r="L232" s="393"/>
      <c r="M232" s="393"/>
      <c r="N232" s="393"/>
      <c r="O232" s="393"/>
      <c r="P232" s="393"/>
      <c r="Q232" s="393"/>
      <c r="R232" s="393"/>
    </row>
    <row r="233" spans="1:18" s="17" customFormat="1" ht="96">
      <c r="A233" s="227" t="s">
        <v>292</v>
      </c>
      <c r="B233" s="228" t="s">
        <v>473</v>
      </c>
      <c r="C233" s="197" t="s">
        <v>284</v>
      </c>
      <c r="D233" s="188"/>
      <c r="E233" s="194"/>
      <c r="F233" s="188"/>
      <c r="G233" s="188"/>
      <c r="H233" s="273"/>
      <c r="I233" s="273"/>
      <c r="J233" s="393"/>
      <c r="K233" s="393"/>
      <c r="L233" s="393"/>
      <c r="M233" s="393"/>
      <c r="N233" s="393"/>
      <c r="O233" s="393"/>
      <c r="P233" s="393"/>
      <c r="Q233" s="393"/>
      <c r="R233" s="393"/>
    </row>
    <row r="234" spans="1:18" s="17" customFormat="1" ht="12.75">
      <c r="A234" s="118" t="s">
        <v>65</v>
      </c>
      <c r="B234" s="25"/>
      <c r="C234" s="25"/>
      <c r="D234" s="126" t="s">
        <v>223</v>
      </c>
      <c r="E234" s="155">
        <v>956.5</v>
      </c>
      <c r="F234" s="124"/>
      <c r="G234" s="124"/>
      <c r="H234" s="55">
        <v>196.46</v>
      </c>
      <c r="I234" s="55">
        <v>158.61</v>
      </c>
      <c r="J234" s="393"/>
      <c r="K234" s="393"/>
      <c r="L234" s="393"/>
      <c r="M234" s="393"/>
      <c r="N234" s="393"/>
      <c r="O234" s="393"/>
      <c r="P234" s="393"/>
      <c r="Q234" s="393"/>
      <c r="R234" s="393"/>
    </row>
    <row r="235" spans="1:18" s="17" customFormat="1" ht="12.75">
      <c r="A235" s="118" t="s">
        <v>65</v>
      </c>
      <c r="B235" s="25"/>
      <c r="C235" s="25"/>
      <c r="D235" s="13" t="s">
        <v>959</v>
      </c>
      <c r="E235" s="155"/>
      <c r="F235" s="124"/>
      <c r="G235" s="124"/>
      <c r="H235" s="55">
        <v>66.38</v>
      </c>
      <c r="I235" s="55">
        <v>78.64</v>
      </c>
      <c r="J235" s="393"/>
      <c r="K235" s="393"/>
      <c r="L235" s="393"/>
      <c r="M235" s="393"/>
      <c r="N235" s="393"/>
      <c r="O235" s="393"/>
      <c r="P235" s="393"/>
      <c r="Q235" s="393"/>
      <c r="R235" s="393"/>
    </row>
    <row r="236" spans="1:18" s="17" customFormat="1" ht="22.5">
      <c r="A236" s="118" t="s">
        <v>65</v>
      </c>
      <c r="B236" s="25"/>
      <c r="C236" s="25"/>
      <c r="D236" s="124" t="s">
        <v>228</v>
      </c>
      <c r="E236" s="155"/>
      <c r="F236" s="124"/>
      <c r="G236" s="124"/>
      <c r="H236" s="55">
        <v>256.62</v>
      </c>
      <c r="I236" s="55">
        <v>635.98</v>
      </c>
      <c r="J236" s="393"/>
      <c r="K236" s="393"/>
      <c r="L236" s="393"/>
      <c r="M236" s="393"/>
      <c r="N236" s="393"/>
      <c r="O236" s="393"/>
      <c r="P236" s="393"/>
      <c r="Q236" s="393"/>
      <c r="R236" s="393"/>
    </row>
    <row r="237" spans="1:18" s="17" customFormat="1" ht="22.5">
      <c r="A237" s="118" t="s">
        <v>65</v>
      </c>
      <c r="B237" s="25"/>
      <c r="C237" s="25"/>
      <c r="D237" s="124" t="s">
        <v>873</v>
      </c>
      <c r="E237" s="155"/>
      <c r="F237" s="124"/>
      <c r="G237" s="124"/>
      <c r="H237" s="389">
        <v>18.73</v>
      </c>
      <c r="I237" s="389">
        <v>19.63</v>
      </c>
      <c r="J237" s="393"/>
      <c r="K237" s="393"/>
      <c r="L237" s="393"/>
      <c r="M237" s="393"/>
      <c r="N237" s="393"/>
      <c r="O237" s="393"/>
      <c r="P237" s="393"/>
      <c r="Q237" s="393"/>
      <c r="R237" s="393"/>
    </row>
    <row r="238" spans="1:18" s="17" customFormat="1" ht="15">
      <c r="A238" s="86" t="s">
        <v>304</v>
      </c>
      <c r="B238" s="23"/>
      <c r="C238" s="23"/>
      <c r="D238" s="68"/>
      <c r="E238" s="156"/>
      <c r="F238" s="68"/>
      <c r="G238" s="68"/>
      <c r="H238" s="273">
        <f>SUM(H234:H237)</f>
        <v>538.19</v>
      </c>
      <c r="I238" s="273">
        <f>SUM(I234:I237)</f>
        <v>892.86</v>
      </c>
      <c r="J238" s="393"/>
      <c r="K238" s="393"/>
      <c r="L238" s="393"/>
      <c r="M238" s="393"/>
      <c r="N238" s="393"/>
      <c r="O238" s="393"/>
      <c r="P238" s="393"/>
      <c r="Q238" s="393"/>
      <c r="R238" s="393"/>
    </row>
    <row r="239" spans="1:18" s="17" customFormat="1" ht="60">
      <c r="A239" s="231" t="s">
        <v>278</v>
      </c>
      <c r="B239" s="228" t="s">
        <v>449</v>
      </c>
      <c r="C239" s="185">
        <v>223</v>
      </c>
      <c r="D239" s="188"/>
      <c r="E239" s="194"/>
      <c r="F239" s="188"/>
      <c r="G239" s="188"/>
      <c r="H239" s="273"/>
      <c r="I239" s="273"/>
      <c r="J239" s="393"/>
      <c r="K239" s="393"/>
      <c r="L239" s="393"/>
      <c r="M239" s="393"/>
      <c r="N239" s="393"/>
      <c r="O239" s="393"/>
      <c r="P239" s="393"/>
      <c r="Q239" s="393"/>
      <c r="R239" s="393"/>
    </row>
    <row r="240" spans="1:18" s="17" customFormat="1" ht="14.25">
      <c r="A240" s="41" t="s">
        <v>309</v>
      </c>
      <c r="B240" s="38"/>
      <c r="C240" s="38"/>
      <c r="D240" s="456" t="s">
        <v>104</v>
      </c>
      <c r="E240" s="455">
        <v>1169.7</v>
      </c>
      <c r="F240" s="454"/>
      <c r="G240" s="454"/>
      <c r="H240" s="389">
        <v>168.88</v>
      </c>
      <c r="I240" s="389">
        <v>0</v>
      </c>
      <c r="J240" s="393"/>
      <c r="K240" s="393"/>
      <c r="L240" s="393"/>
      <c r="M240" s="393"/>
      <c r="N240" s="393"/>
      <c r="O240" s="393"/>
      <c r="P240" s="393"/>
      <c r="Q240" s="393"/>
      <c r="R240" s="393"/>
    </row>
    <row r="241" spans="1:18" s="17" customFormat="1" ht="14.25">
      <c r="A241" s="41" t="s">
        <v>309</v>
      </c>
      <c r="B241" s="8"/>
      <c r="C241" s="8"/>
      <c r="D241" s="456" t="s">
        <v>105</v>
      </c>
      <c r="E241" s="455">
        <v>233.2</v>
      </c>
      <c r="F241" s="454"/>
      <c r="G241" s="454"/>
      <c r="H241" s="389">
        <v>19.64</v>
      </c>
      <c r="I241" s="389">
        <v>0</v>
      </c>
      <c r="J241" s="393"/>
      <c r="K241" s="393"/>
      <c r="L241" s="393"/>
      <c r="M241" s="393"/>
      <c r="N241" s="393"/>
      <c r="O241" s="393"/>
      <c r="P241" s="393"/>
      <c r="Q241" s="393"/>
      <c r="R241" s="393"/>
    </row>
    <row r="242" spans="1:18" s="17" customFormat="1" ht="24">
      <c r="A242" s="41" t="s">
        <v>309</v>
      </c>
      <c r="B242" s="8"/>
      <c r="C242" s="8"/>
      <c r="D242" s="456" t="s">
        <v>990</v>
      </c>
      <c r="E242" s="455"/>
      <c r="F242" s="454"/>
      <c r="G242" s="454"/>
      <c r="H242" s="389">
        <v>49.59</v>
      </c>
      <c r="I242" s="389">
        <v>0</v>
      </c>
      <c r="J242" s="393"/>
      <c r="K242" s="393"/>
      <c r="L242" s="393"/>
      <c r="M242" s="393"/>
      <c r="N242" s="393"/>
      <c r="O242" s="393"/>
      <c r="P242" s="393"/>
      <c r="Q242" s="393"/>
      <c r="R242" s="393"/>
    </row>
    <row r="243" spans="1:18" s="17" customFormat="1" ht="14.25">
      <c r="A243" s="41" t="s">
        <v>309</v>
      </c>
      <c r="B243" s="8"/>
      <c r="C243" s="8"/>
      <c r="D243" s="456" t="s">
        <v>106</v>
      </c>
      <c r="E243" s="455">
        <v>169.6</v>
      </c>
      <c r="F243" s="454"/>
      <c r="G243" s="454"/>
      <c r="H243" s="389">
        <v>44.86</v>
      </c>
      <c r="I243" s="389">
        <v>0</v>
      </c>
      <c r="J243" s="393"/>
      <c r="K243" s="393"/>
      <c r="L243" s="393"/>
      <c r="M243" s="393"/>
      <c r="N243" s="393"/>
      <c r="O243" s="393"/>
      <c r="P243" s="393"/>
      <c r="Q243" s="393"/>
      <c r="R243" s="393"/>
    </row>
    <row r="244" spans="1:18" s="17" customFormat="1" ht="14.25">
      <c r="A244" s="41" t="s">
        <v>309</v>
      </c>
      <c r="B244" s="8"/>
      <c r="C244" s="8"/>
      <c r="D244" s="456" t="s">
        <v>107</v>
      </c>
      <c r="E244" s="455">
        <v>34.1</v>
      </c>
      <c r="F244" s="454"/>
      <c r="G244" s="454"/>
      <c r="H244" s="389">
        <v>59.45</v>
      </c>
      <c r="I244" s="389">
        <v>172.36</v>
      </c>
      <c r="J244" s="393"/>
      <c r="K244" s="393"/>
      <c r="L244" s="393"/>
      <c r="M244" s="393"/>
      <c r="N244" s="393"/>
      <c r="O244" s="393"/>
      <c r="P244" s="393"/>
      <c r="Q244" s="393"/>
      <c r="R244" s="393"/>
    </row>
    <row r="245" spans="1:18" s="17" customFormat="1" ht="14.25">
      <c r="A245" s="41" t="s">
        <v>309</v>
      </c>
      <c r="B245" s="8"/>
      <c r="C245" s="8"/>
      <c r="D245" s="456" t="s">
        <v>108</v>
      </c>
      <c r="E245" s="455">
        <v>270</v>
      </c>
      <c r="F245" s="454"/>
      <c r="G245" s="454"/>
      <c r="H245" s="389">
        <v>39.05</v>
      </c>
      <c r="I245" s="389">
        <v>290.86</v>
      </c>
      <c r="J245" s="393"/>
      <c r="K245" s="393"/>
      <c r="L245" s="393"/>
      <c r="M245" s="393"/>
      <c r="N245" s="393"/>
      <c r="O245" s="393"/>
      <c r="P245" s="393"/>
      <c r="Q245" s="393"/>
      <c r="R245" s="393"/>
    </row>
    <row r="246" spans="1:18" s="17" customFormat="1" ht="24">
      <c r="A246" s="41" t="s">
        <v>309</v>
      </c>
      <c r="B246" s="8"/>
      <c r="C246" s="8"/>
      <c r="D246" s="456" t="s">
        <v>162</v>
      </c>
      <c r="E246" s="455">
        <v>56</v>
      </c>
      <c r="F246" s="454"/>
      <c r="G246" s="454"/>
      <c r="H246" s="389">
        <v>12.37</v>
      </c>
      <c r="I246" s="389">
        <v>112.51</v>
      </c>
      <c r="J246" s="393"/>
      <c r="K246" s="393"/>
      <c r="L246" s="393"/>
      <c r="M246" s="393"/>
      <c r="N246" s="393"/>
      <c r="O246" s="393"/>
      <c r="P246" s="393"/>
      <c r="Q246" s="393"/>
      <c r="R246" s="393"/>
    </row>
    <row r="247" spans="1:18" s="17" customFormat="1" ht="14.25">
      <c r="A247" s="41" t="s">
        <v>309</v>
      </c>
      <c r="B247" s="8"/>
      <c r="C247" s="8"/>
      <c r="D247" s="456" t="s">
        <v>109</v>
      </c>
      <c r="E247" s="455">
        <v>218.2</v>
      </c>
      <c r="F247" s="454"/>
      <c r="G247" s="454"/>
      <c r="H247" s="389">
        <v>39.63</v>
      </c>
      <c r="I247" s="389">
        <v>43.09</v>
      </c>
      <c r="J247" s="393"/>
      <c r="K247" s="393"/>
      <c r="L247" s="393"/>
      <c r="M247" s="393"/>
      <c r="N247" s="393"/>
      <c r="O247" s="393"/>
      <c r="P247" s="393"/>
      <c r="Q247" s="393"/>
      <c r="R247" s="393"/>
    </row>
    <row r="248" spans="1:18" s="17" customFormat="1" ht="14.25">
      <c r="A248" s="41" t="s">
        <v>309</v>
      </c>
      <c r="B248" s="8"/>
      <c r="C248" s="8"/>
      <c r="D248" s="456" t="s">
        <v>840</v>
      </c>
      <c r="E248" s="455">
        <v>218.2</v>
      </c>
      <c r="F248" s="454"/>
      <c r="G248" s="454"/>
      <c r="H248" s="389">
        <v>62.54</v>
      </c>
      <c r="I248" s="389">
        <v>150.81</v>
      </c>
      <c r="J248" s="393"/>
      <c r="K248" s="393"/>
      <c r="L248" s="393"/>
      <c r="M248" s="393"/>
      <c r="N248" s="393"/>
      <c r="O248" s="393"/>
      <c r="P248" s="393"/>
      <c r="Q248" s="393"/>
      <c r="R248" s="393"/>
    </row>
    <row r="249" spans="1:18" s="17" customFormat="1" ht="14.25">
      <c r="A249" s="41" t="s">
        <v>309</v>
      </c>
      <c r="B249" s="8"/>
      <c r="C249" s="8"/>
      <c r="D249" s="456" t="s">
        <v>841</v>
      </c>
      <c r="E249" s="455">
        <v>218.2</v>
      </c>
      <c r="F249" s="454"/>
      <c r="G249" s="454"/>
      <c r="H249" s="389">
        <v>40.71</v>
      </c>
      <c r="I249" s="389">
        <v>11.97</v>
      </c>
      <c r="J249" s="393"/>
      <c r="K249" s="393"/>
      <c r="L249" s="393"/>
      <c r="M249" s="393"/>
      <c r="N249" s="393"/>
      <c r="O249" s="393"/>
      <c r="P249" s="393"/>
      <c r="Q249" s="393"/>
      <c r="R249" s="393"/>
    </row>
    <row r="250" spans="1:18" s="17" customFormat="1" ht="14.25">
      <c r="A250" s="41"/>
      <c r="B250" s="8"/>
      <c r="C250" s="8"/>
      <c r="D250" s="456" t="s">
        <v>842</v>
      </c>
      <c r="E250" s="455"/>
      <c r="F250" s="454"/>
      <c r="G250" s="454"/>
      <c r="H250" s="389">
        <v>104.89</v>
      </c>
      <c r="I250" s="389">
        <v>415.34</v>
      </c>
      <c r="J250" s="393"/>
      <c r="K250" s="393"/>
      <c r="L250" s="393"/>
      <c r="M250" s="393"/>
      <c r="N250" s="393"/>
      <c r="O250" s="393"/>
      <c r="P250" s="393"/>
      <c r="Q250" s="393"/>
      <c r="R250" s="393"/>
    </row>
    <row r="251" spans="1:18" s="17" customFormat="1" ht="14.25">
      <c r="A251" s="41" t="s">
        <v>309</v>
      </c>
      <c r="B251" s="8"/>
      <c r="C251" s="8"/>
      <c r="D251" s="457" t="s">
        <v>875</v>
      </c>
      <c r="E251" s="455">
        <v>218.2</v>
      </c>
      <c r="F251" s="454"/>
      <c r="G251" s="454"/>
      <c r="H251" s="389">
        <v>15.69</v>
      </c>
      <c r="I251" s="389">
        <v>0</v>
      </c>
      <c r="J251" s="393"/>
      <c r="K251" s="393"/>
      <c r="L251" s="393"/>
      <c r="M251" s="393"/>
      <c r="N251" s="393"/>
      <c r="O251" s="393"/>
      <c r="P251" s="393"/>
      <c r="Q251" s="393"/>
      <c r="R251" s="393"/>
    </row>
    <row r="252" spans="1:18" s="17" customFormat="1" ht="15">
      <c r="A252" s="86" t="s">
        <v>142</v>
      </c>
      <c r="B252" s="23"/>
      <c r="C252" s="23"/>
      <c r="D252" s="68"/>
      <c r="E252" s="48">
        <f>SUM(E240:E247)</f>
        <v>2150.8</v>
      </c>
      <c r="F252" s="68"/>
      <c r="G252" s="48">
        <f>SUM(G240:G247)</f>
        <v>0</v>
      </c>
      <c r="H252" s="273">
        <f>SUM(H240:H251)</f>
        <v>657.3</v>
      </c>
      <c r="I252" s="273">
        <f>SUM(I240:I251)</f>
        <v>1196.94</v>
      </c>
      <c r="J252" s="393"/>
      <c r="K252" s="393"/>
      <c r="L252" s="393"/>
      <c r="M252" s="393"/>
      <c r="N252" s="393"/>
      <c r="O252" s="393"/>
      <c r="P252" s="393"/>
      <c r="Q252" s="393"/>
      <c r="R252" s="393"/>
    </row>
    <row r="253" spans="1:18" s="14" customFormat="1" ht="60">
      <c r="A253" s="193" t="s">
        <v>299</v>
      </c>
      <c r="B253" s="186" t="s">
        <v>300</v>
      </c>
      <c r="C253" s="197" t="s">
        <v>284</v>
      </c>
      <c r="D253" s="188"/>
      <c r="E253" s="198"/>
      <c r="F253" s="199"/>
      <c r="G253" s="199"/>
      <c r="H253" s="400"/>
      <c r="I253" s="400"/>
      <c r="J253" s="391"/>
      <c r="K253" s="391"/>
      <c r="L253" s="391"/>
      <c r="M253" s="391"/>
      <c r="N253" s="391"/>
      <c r="O253" s="391"/>
      <c r="P253" s="391"/>
      <c r="Q253" s="391"/>
      <c r="R253" s="391"/>
    </row>
    <row r="254" spans="1:18" s="14" customFormat="1" ht="14.25">
      <c r="A254" s="123" t="s">
        <v>45</v>
      </c>
      <c r="B254" s="36"/>
      <c r="C254" s="36"/>
      <c r="D254" s="30" t="s">
        <v>962</v>
      </c>
      <c r="E254" s="160"/>
      <c r="F254" s="30"/>
      <c r="G254" s="30"/>
      <c r="H254" s="401">
        <v>65.74</v>
      </c>
      <c r="I254" s="401"/>
      <c r="J254" s="391"/>
      <c r="K254" s="391"/>
      <c r="L254" s="391"/>
      <c r="M254" s="391"/>
      <c r="N254" s="391"/>
      <c r="O254" s="391"/>
      <c r="P254" s="391"/>
      <c r="Q254" s="391"/>
      <c r="R254" s="391"/>
    </row>
    <row r="255" spans="1:18" s="14" customFormat="1" ht="15">
      <c r="A255" s="92" t="s">
        <v>267</v>
      </c>
      <c r="B255" s="20"/>
      <c r="C255" s="20"/>
      <c r="D255" s="30"/>
      <c r="E255" s="160"/>
      <c r="F255" s="30"/>
      <c r="G255" s="30"/>
      <c r="H255" s="400">
        <f>H254</f>
        <v>65.74</v>
      </c>
      <c r="I255" s="400">
        <f>I254</f>
        <v>0</v>
      </c>
      <c r="J255" s="391"/>
      <c r="K255" s="391"/>
      <c r="L255" s="391"/>
      <c r="M255" s="391"/>
      <c r="N255" s="391"/>
      <c r="O255" s="391"/>
      <c r="P255" s="391"/>
      <c r="Q255" s="391"/>
      <c r="R255" s="391"/>
    </row>
    <row r="256" spans="1:18" s="14" customFormat="1" ht="72">
      <c r="A256" s="227" t="s">
        <v>297</v>
      </c>
      <c r="B256" s="228" t="s">
        <v>477</v>
      </c>
      <c r="C256" s="197" t="s">
        <v>284</v>
      </c>
      <c r="D256" s="188"/>
      <c r="E256" s="198"/>
      <c r="F256" s="199"/>
      <c r="G256" s="199"/>
      <c r="H256" s="394"/>
      <c r="I256" s="394"/>
      <c r="J256" s="391"/>
      <c r="K256" s="391"/>
      <c r="L256" s="391"/>
      <c r="M256" s="391"/>
      <c r="N256" s="391"/>
      <c r="O256" s="391"/>
      <c r="P256" s="391"/>
      <c r="Q256" s="391"/>
      <c r="R256" s="391"/>
    </row>
    <row r="257" spans="1:18" s="14" customFormat="1" ht="12.75">
      <c r="A257" s="39" t="s">
        <v>268</v>
      </c>
      <c r="B257" s="20"/>
      <c r="C257" s="20"/>
      <c r="D257" s="18" t="s">
        <v>249</v>
      </c>
      <c r="E257" s="160"/>
      <c r="F257" s="30"/>
      <c r="G257" s="30"/>
      <c r="H257" s="394">
        <v>663.83</v>
      </c>
      <c r="I257" s="445">
        <f>1305.79-40</f>
        <v>1265.79</v>
      </c>
      <c r="J257" s="391"/>
      <c r="K257" s="391"/>
      <c r="L257" s="391"/>
      <c r="M257" s="391"/>
      <c r="N257" s="391"/>
      <c r="O257" s="391"/>
      <c r="P257" s="391"/>
      <c r="Q257" s="391"/>
      <c r="R257" s="391"/>
    </row>
    <row r="258" spans="1:18" s="14" customFormat="1" ht="12.75">
      <c r="A258" s="39" t="s">
        <v>268</v>
      </c>
      <c r="B258" s="20"/>
      <c r="C258" s="20"/>
      <c r="D258" s="18" t="s">
        <v>933</v>
      </c>
      <c r="E258" s="160"/>
      <c r="F258" s="30"/>
      <c r="G258" s="30"/>
      <c r="H258" s="394">
        <v>212.42</v>
      </c>
      <c r="I258" s="445">
        <f>282.66-15.82</f>
        <v>266.84</v>
      </c>
      <c r="J258" s="391"/>
      <c r="K258" s="391"/>
      <c r="L258" s="391"/>
      <c r="M258" s="391"/>
      <c r="N258" s="391"/>
      <c r="O258" s="391"/>
      <c r="P258" s="391"/>
      <c r="Q258" s="391"/>
      <c r="R258" s="391"/>
    </row>
    <row r="259" spans="1:18" s="14" customFormat="1" ht="12.75">
      <c r="A259" s="39" t="s">
        <v>268</v>
      </c>
      <c r="B259" s="20"/>
      <c r="C259" s="20"/>
      <c r="D259" s="18" t="s">
        <v>960</v>
      </c>
      <c r="E259" s="160"/>
      <c r="F259" s="30"/>
      <c r="G259" s="30"/>
      <c r="H259" s="394">
        <v>83.2</v>
      </c>
      <c r="I259" s="445">
        <v>40</v>
      </c>
      <c r="J259" s="391"/>
      <c r="K259" s="391"/>
      <c r="L259" s="391"/>
      <c r="M259" s="391"/>
      <c r="N259" s="391"/>
      <c r="O259" s="391"/>
      <c r="P259" s="391"/>
      <c r="Q259" s="391"/>
      <c r="R259" s="391"/>
    </row>
    <row r="260" spans="1:18" s="14" customFormat="1" ht="12.75">
      <c r="A260" s="39" t="s">
        <v>268</v>
      </c>
      <c r="B260" s="20"/>
      <c r="C260" s="20"/>
      <c r="D260" s="18" t="s">
        <v>961</v>
      </c>
      <c r="E260" s="160"/>
      <c r="F260" s="30"/>
      <c r="G260" s="30"/>
      <c r="H260" s="394">
        <v>185.7</v>
      </c>
      <c r="I260" s="445">
        <v>0</v>
      </c>
      <c r="J260" s="391"/>
      <c r="K260" s="391"/>
      <c r="L260" s="391"/>
      <c r="M260" s="391"/>
      <c r="N260" s="391"/>
      <c r="O260" s="391"/>
      <c r="P260" s="391"/>
      <c r="Q260" s="391"/>
      <c r="R260" s="391"/>
    </row>
    <row r="261" spans="1:18" s="14" customFormat="1" ht="15">
      <c r="A261" s="91" t="s">
        <v>270</v>
      </c>
      <c r="B261" s="20"/>
      <c r="C261" s="20"/>
      <c r="D261" s="40"/>
      <c r="E261" s="160"/>
      <c r="F261" s="30"/>
      <c r="G261" s="30"/>
      <c r="H261" s="400">
        <f>SUM(H257:H260)</f>
        <v>1145.15</v>
      </c>
      <c r="I261" s="400">
        <f>SUM(I257:I260)</f>
        <v>1572.63</v>
      </c>
      <c r="J261" s="391"/>
      <c r="K261" s="391"/>
      <c r="L261" s="391"/>
      <c r="M261" s="391"/>
      <c r="N261" s="391"/>
      <c r="O261" s="391"/>
      <c r="P261" s="391"/>
      <c r="Q261" s="391"/>
      <c r="R261" s="391"/>
    </row>
    <row r="262" spans="1:18" s="14" customFormat="1" ht="72">
      <c r="A262" s="227" t="s">
        <v>298</v>
      </c>
      <c r="B262" s="228" t="s">
        <v>478</v>
      </c>
      <c r="C262" s="197" t="s">
        <v>284</v>
      </c>
      <c r="D262" s="202"/>
      <c r="E262" s="203"/>
      <c r="F262" s="204"/>
      <c r="G262" s="204"/>
      <c r="H262" s="400"/>
      <c r="I262" s="400"/>
      <c r="J262" s="391"/>
      <c r="K262" s="391"/>
      <c r="L262" s="391"/>
      <c r="M262" s="391"/>
      <c r="N262" s="391"/>
      <c r="O262" s="391"/>
      <c r="P262" s="391"/>
      <c r="Q262" s="391"/>
      <c r="R262" s="391"/>
    </row>
    <row r="263" spans="1:18" s="14" customFormat="1" ht="14.25">
      <c r="A263" s="118" t="s">
        <v>111</v>
      </c>
      <c r="B263" s="25"/>
      <c r="C263" s="25"/>
      <c r="D263" s="20" t="s">
        <v>112</v>
      </c>
      <c r="E263" s="447"/>
      <c r="F263" s="446"/>
      <c r="G263" s="446"/>
      <c r="H263" s="401">
        <v>59.9</v>
      </c>
      <c r="I263" s="401">
        <v>0</v>
      </c>
      <c r="J263" s="391"/>
      <c r="K263" s="391"/>
      <c r="L263" s="391"/>
      <c r="M263" s="391"/>
      <c r="N263" s="391"/>
      <c r="O263" s="391"/>
      <c r="P263" s="391"/>
      <c r="Q263" s="391"/>
      <c r="R263" s="391"/>
    </row>
    <row r="264" spans="1:18" s="14" customFormat="1" ht="14.25">
      <c r="A264" s="118" t="s">
        <v>111</v>
      </c>
      <c r="B264" s="25"/>
      <c r="C264" s="25"/>
      <c r="D264" s="20" t="s">
        <v>222</v>
      </c>
      <c r="E264" s="447"/>
      <c r="F264" s="446"/>
      <c r="G264" s="446"/>
      <c r="H264" s="401">
        <v>213.5</v>
      </c>
      <c r="I264" s="401">
        <v>140.71</v>
      </c>
      <c r="J264" s="391"/>
      <c r="K264" s="391"/>
      <c r="L264" s="391"/>
      <c r="M264" s="391"/>
      <c r="N264" s="391"/>
      <c r="O264" s="391"/>
      <c r="P264" s="391"/>
      <c r="Q264" s="391"/>
      <c r="R264" s="391"/>
    </row>
    <row r="265" spans="1:18" s="14" customFormat="1" ht="14.25">
      <c r="A265" s="118" t="s">
        <v>111</v>
      </c>
      <c r="B265" s="25"/>
      <c r="C265" s="25"/>
      <c r="D265" s="20" t="s">
        <v>69</v>
      </c>
      <c r="E265" s="447"/>
      <c r="F265" s="446"/>
      <c r="G265" s="446"/>
      <c r="H265" s="401">
        <v>56.39</v>
      </c>
      <c r="I265" s="401">
        <v>13.07</v>
      </c>
      <c r="J265" s="391"/>
      <c r="K265" s="391"/>
      <c r="L265" s="391"/>
      <c r="M265" s="391"/>
      <c r="N265" s="391"/>
      <c r="O265" s="391"/>
      <c r="P265" s="391"/>
      <c r="Q265" s="391"/>
      <c r="R265" s="391"/>
    </row>
    <row r="266" spans="1:18" s="14" customFormat="1" ht="14.25">
      <c r="A266" s="118" t="s">
        <v>111</v>
      </c>
      <c r="B266" s="25"/>
      <c r="C266" s="25"/>
      <c r="D266" s="20" t="s">
        <v>874</v>
      </c>
      <c r="E266" s="161"/>
      <c r="F266" s="128"/>
      <c r="G266" s="128"/>
      <c r="H266" s="401">
        <v>107.97</v>
      </c>
      <c r="I266" s="401">
        <v>16.51</v>
      </c>
      <c r="J266" s="391"/>
      <c r="K266" s="391"/>
      <c r="L266" s="391"/>
      <c r="M266" s="391"/>
      <c r="N266" s="391"/>
      <c r="O266" s="391"/>
      <c r="P266" s="391"/>
      <c r="Q266" s="391"/>
      <c r="R266" s="391"/>
    </row>
    <row r="267" spans="1:18" s="14" customFormat="1" ht="15">
      <c r="A267" s="92" t="s">
        <v>267</v>
      </c>
      <c r="B267" s="20"/>
      <c r="C267" s="20"/>
      <c r="D267" s="69"/>
      <c r="E267" s="162"/>
      <c r="F267" s="69"/>
      <c r="G267" s="69"/>
      <c r="H267" s="400">
        <f>SUM(H263:H266)</f>
        <v>437.76</v>
      </c>
      <c r="I267" s="400">
        <f>SUM(I263:I266)</f>
        <v>170.29</v>
      </c>
      <c r="J267" s="391"/>
      <c r="K267" s="391"/>
      <c r="L267" s="391"/>
      <c r="M267" s="391"/>
      <c r="N267" s="391"/>
      <c r="O267" s="391"/>
      <c r="P267" s="391"/>
      <c r="Q267" s="391"/>
      <c r="R267" s="391"/>
    </row>
    <row r="268" spans="1:18" s="14" customFormat="1" ht="24">
      <c r="A268" s="227" t="s">
        <v>264</v>
      </c>
      <c r="B268" s="228" t="s">
        <v>448</v>
      </c>
      <c r="C268" s="185">
        <v>223</v>
      </c>
      <c r="D268" s="188"/>
      <c r="E268" s="198"/>
      <c r="F268" s="199"/>
      <c r="G268" s="199"/>
      <c r="H268" s="400"/>
      <c r="I268" s="400"/>
      <c r="J268" s="391"/>
      <c r="K268" s="391"/>
      <c r="L268" s="391"/>
      <c r="M268" s="391"/>
      <c r="N268" s="391"/>
      <c r="O268" s="391"/>
      <c r="P268" s="391"/>
      <c r="Q268" s="391"/>
      <c r="R268" s="391"/>
    </row>
    <row r="269" spans="1:18" s="14" customFormat="1" ht="14.25">
      <c r="A269" s="93" t="s">
        <v>265</v>
      </c>
      <c r="B269" s="23"/>
      <c r="C269" s="23"/>
      <c r="D269" s="68" t="s">
        <v>317</v>
      </c>
      <c r="E269" s="156"/>
      <c r="F269" s="68"/>
      <c r="G269" s="68"/>
      <c r="H269" s="389">
        <v>7.93</v>
      </c>
      <c r="I269" s="389"/>
      <c r="J269" s="391"/>
      <c r="K269" s="391"/>
      <c r="L269" s="391"/>
      <c r="M269" s="391"/>
      <c r="N269" s="391"/>
      <c r="O269" s="391"/>
      <c r="P269" s="391"/>
      <c r="Q269" s="391"/>
      <c r="R269" s="391"/>
    </row>
    <row r="270" spans="1:18" s="14" customFormat="1" ht="15">
      <c r="A270" s="93" t="s">
        <v>261</v>
      </c>
      <c r="B270" s="23"/>
      <c r="C270" s="23"/>
      <c r="D270" s="68"/>
      <c r="E270" s="156"/>
      <c r="F270" s="68"/>
      <c r="G270" s="68"/>
      <c r="H270" s="273">
        <f>H269</f>
        <v>7.93</v>
      </c>
      <c r="I270" s="273">
        <f>I269</f>
        <v>0</v>
      </c>
      <c r="J270" s="391"/>
      <c r="K270" s="391"/>
      <c r="L270" s="391"/>
      <c r="M270" s="391"/>
      <c r="N270" s="391"/>
      <c r="O270" s="391"/>
      <c r="P270" s="391"/>
      <c r="Q270" s="391"/>
      <c r="R270" s="391"/>
    </row>
    <row r="271" spans="1:18" s="14" customFormat="1" ht="72">
      <c r="A271" s="227" t="s">
        <v>481</v>
      </c>
      <c r="B271" s="228" t="s">
        <v>482</v>
      </c>
      <c r="C271" s="185">
        <v>223</v>
      </c>
      <c r="D271" s="188"/>
      <c r="E271" s="198"/>
      <c r="F271" s="199"/>
      <c r="G271" s="199"/>
      <c r="H271" s="400"/>
      <c r="I271" s="400"/>
      <c r="J271" s="391"/>
      <c r="K271" s="391"/>
      <c r="L271" s="391"/>
      <c r="M271" s="391"/>
      <c r="N271" s="391"/>
      <c r="O271" s="391"/>
      <c r="P271" s="391"/>
      <c r="Q271" s="391"/>
      <c r="R271" s="391"/>
    </row>
    <row r="272" spans="1:18" s="14" customFormat="1" ht="33.75">
      <c r="A272" s="93" t="s">
        <v>483</v>
      </c>
      <c r="B272" s="23"/>
      <c r="C272" s="23"/>
      <c r="D272" s="68" t="s">
        <v>484</v>
      </c>
      <c r="E272" s="156"/>
      <c r="F272" s="68"/>
      <c r="G272" s="68"/>
      <c r="H272" s="389">
        <v>345.82</v>
      </c>
      <c r="I272" s="389">
        <v>930.17</v>
      </c>
      <c r="J272" s="391"/>
      <c r="K272" s="391"/>
      <c r="L272" s="391"/>
      <c r="M272" s="391"/>
      <c r="N272" s="391"/>
      <c r="O272" s="391"/>
      <c r="P272" s="391"/>
      <c r="Q272" s="391"/>
      <c r="R272" s="391"/>
    </row>
    <row r="273" spans="1:18" s="14" customFormat="1" ht="15">
      <c r="A273" s="93" t="s">
        <v>261</v>
      </c>
      <c r="B273" s="23"/>
      <c r="C273" s="23"/>
      <c r="D273" s="68"/>
      <c r="E273" s="156"/>
      <c r="F273" s="68"/>
      <c r="G273" s="68"/>
      <c r="H273" s="273">
        <f>H272</f>
        <v>345.82</v>
      </c>
      <c r="I273" s="273">
        <f>I272</f>
        <v>930.17</v>
      </c>
      <c r="J273" s="391"/>
      <c r="K273" s="391"/>
      <c r="L273" s="391"/>
      <c r="M273" s="391"/>
      <c r="N273" s="391"/>
      <c r="O273" s="391"/>
      <c r="P273" s="391"/>
      <c r="Q273" s="391"/>
      <c r="R273" s="391"/>
    </row>
    <row r="274" spans="1:18" s="14" customFormat="1" ht="72">
      <c r="A274" s="227" t="s">
        <v>295</v>
      </c>
      <c r="B274" s="228" t="s">
        <v>475</v>
      </c>
      <c r="C274" s="197" t="s">
        <v>284</v>
      </c>
      <c r="D274" s="185"/>
      <c r="E274" s="185"/>
      <c r="F274" s="185"/>
      <c r="G274" s="185"/>
      <c r="H274" s="58"/>
      <c r="I274" s="58"/>
      <c r="J274" s="391"/>
      <c r="K274" s="391"/>
      <c r="L274" s="391"/>
      <c r="M274" s="391"/>
      <c r="N274" s="391"/>
      <c r="O274" s="391"/>
      <c r="P274" s="391"/>
      <c r="Q274" s="391"/>
      <c r="R274" s="391"/>
    </row>
    <row r="275" spans="1:18" s="14" customFormat="1" ht="15">
      <c r="A275" s="488" t="s">
        <v>901</v>
      </c>
      <c r="B275" s="414"/>
      <c r="C275" s="414"/>
      <c r="D275" s="414" t="s">
        <v>258</v>
      </c>
      <c r="E275" s="13"/>
      <c r="F275" s="13"/>
      <c r="G275" s="13"/>
      <c r="H275" s="416">
        <v>28.63</v>
      </c>
      <c r="I275" s="416">
        <v>0</v>
      </c>
      <c r="J275" s="391"/>
      <c r="K275" s="391"/>
      <c r="L275" s="391"/>
      <c r="M275" s="391"/>
      <c r="N275" s="391"/>
      <c r="O275" s="391"/>
      <c r="P275" s="391"/>
      <c r="Q275" s="391"/>
      <c r="R275" s="391"/>
    </row>
    <row r="276" spans="1:18" s="14" customFormat="1" ht="15">
      <c r="A276" s="488" t="s">
        <v>909</v>
      </c>
      <c r="B276" s="414"/>
      <c r="C276" s="414"/>
      <c r="D276" s="414" t="s">
        <v>257</v>
      </c>
      <c r="E276" s="13"/>
      <c r="F276" s="13"/>
      <c r="G276" s="13"/>
      <c r="H276" s="416">
        <v>95.25</v>
      </c>
      <c r="I276" s="492">
        <v>0</v>
      </c>
      <c r="J276" s="391"/>
      <c r="K276" s="391"/>
      <c r="L276" s="391"/>
      <c r="M276" s="391"/>
      <c r="N276" s="391"/>
      <c r="O276" s="391"/>
      <c r="P276" s="391"/>
      <c r="Q276" s="391"/>
      <c r="R276" s="391"/>
    </row>
    <row r="277" spans="1:18" s="14" customFormat="1" ht="25.5">
      <c r="A277" s="489" t="s">
        <v>927</v>
      </c>
      <c r="B277" s="487"/>
      <c r="C277" s="487"/>
      <c r="D277" s="491" t="s">
        <v>177</v>
      </c>
      <c r="E277" s="13"/>
      <c r="F277" s="13"/>
      <c r="G277" s="13"/>
      <c r="H277" s="493">
        <v>82.02</v>
      </c>
      <c r="I277" s="493">
        <v>13.25</v>
      </c>
      <c r="J277" s="391"/>
      <c r="K277" s="391"/>
      <c r="L277" s="391"/>
      <c r="M277" s="391"/>
      <c r="N277" s="391"/>
      <c r="O277" s="391"/>
      <c r="P277" s="391"/>
      <c r="Q277" s="391"/>
      <c r="R277" s="391"/>
    </row>
    <row r="278" spans="1:18" s="14" customFormat="1" ht="25.5">
      <c r="A278" s="489" t="s">
        <v>915</v>
      </c>
      <c r="B278" s="487"/>
      <c r="C278" s="487"/>
      <c r="D278" s="491" t="s">
        <v>166</v>
      </c>
      <c r="E278" s="13"/>
      <c r="F278" s="13"/>
      <c r="G278" s="13"/>
      <c r="H278" s="493">
        <v>19.26</v>
      </c>
      <c r="I278" s="493">
        <v>0</v>
      </c>
      <c r="J278" s="391"/>
      <c r="K278" s="391"/>
      <c r="L278" s="391"/>
      <c r="M278" s="391"/>
      <c r="N278" s="391"/>
      <c r="O278" s="391"/>
      <c r="P278" s="391"/>
      <c r="Q278" s="391"/>
      <c r="R278" s="391"/>
    </row>
    <row r="279" spans="1:18" s="14" customFormat="1" ht="25.5">
      <c r="A279" s="489" t="s">
        <v>916</v>
      </c>
      <c r="B279" s="487"/>
      <c r="C279" s="487"/>
      <c r="D279" s="371" t="s">
        <v>928</v>
      </c>
      <c r="E279" s="13"/>
      <c r="F279" s="13"/>
      <c r="G279" s="13"/>
      <c r="H279" s="493">
        <v>53.65</v>
      </c>
      <c r="I279" s="493">
        <v>125.86</v>
      </c>
      <c r="J279" s="391"/>
      <c r="K279" s="391"/>
      <c r="L279" s="391"/>
      <c r="M279" s="391"/>
      <c r="N279" s="391"/>
      <c r="O279" s="391"/>
      <c r="P279" s="391"/>
      <c r="Q279" s="391"/>
      <c r="R279" s="391"/>
    </row>
    <row r="280" spans="1:18" s="14" customFormat="1" ht="15">
      <c r="A280" s="489" t="s">
        <v>917</v>
      </c>
      <c r="B280" s="487"/>
      <c r="C280" s="487"/>
      <c r="D280" s="491" t="s">
        <v>157</v>
      </c>
      <c r="E280" s="13"/>
      <c r="F280" s="13"/>
      <c r="G280" s="13"/>
      <c r="H280" s="493">
        <v>30.42</v>
      </c>
      <c r="I280" s="494">
        <v>0</v>
      </c>
      <c r="J280" s="391"/>
      <c r="K280" s="391"/>
      <c r="L280" s="391"/>
      <c r="M280" s="391"/>
      <c r="N280" s="391"/>
      <c r="O280" s="391"/>
      <c r="P280" s="391"/>
      <c r="Q280" s="391"/>
      <c r="R280" s="391"/>
    </row>
    <row r="281" spans="1:18" s="14" customFormat="1" ht="25.5">
      <c r="A281" s="490" t="s">
        <v>920</v>
      </c>
      <c r="B281" s="487"/>
      <c r="C281" s="487"/>
      <c r="D281" s="491" t="s">
        <v>156</v>
      </c>
      <c r="E281" s="13"/>
      <c r="F281" s="13"/>
      <c r="G281" s="13"/>
      <c r="H281" s="493">
        <v>30.3</v>
      </c>
      <c r="I281" s="493">
        <v>0</v>
      </c>
      <c r="J281" s="391"/>
      <c r="K281" s="391"/>
      <c r="L281" s="391"/>
      <c r="M281" s="391"/>
      <c r="N281" s="391"/>
      <c r="O281" s="391"/>
      <c r="P281" s="391"/>
      <c r="Q281" s="391"/>
      <c r="R281" s="391"/>
    </row>
    <row r="282" spans="1:18" s="14" customFormat="1" ht="15">
      <c r="A282" s="490" t="s">
        <v>922</v>
      </c>
      <c r="B282" s="487"/>
      <c r="C282" s="487"/>
      <c r="D282" s="491" t="s">
        <v>165</v>
      </c>
      <c r="E282" s="13"/>
      <c r="F282" s="13"/>
      <c r="G282" s="13"/>
      <c r="H282" s="493">
        <v>12.8</v>
      </c>
      <c r="I282" s="493">
        <v>0</v>
      </c>
      <c r="J282" s="391"/>
      <c r="K282" s="391"/>
      <c r="L282" s="391"/>
      <c r="M282" s="391"/>
      <c r="N282" s="391"/>
      <c r="O282" s="391"/>
      <c r="P282" s="391"/>
      <c r="Q282" s="391"/>
      <c r="R282" s="391"/>
    </row>
    <row r="283" spans="1:18" s="14" customFormat="1" ht="25.5">
      <c r="A283" s="232" t="s">
        <v>965</v>
      </c>
      <c r="B283" s="414"/>
      <c r="C283" s="414"/>
      <c r="D283" s="371" t="s">
        <v>925</v>
      </c>
      <c r="E283" s="13"/>
      <c r="F283" s="13"/>
      <c r="G283" s="13"/>
      <c r="H283" s="493">
        <v>97.32</v>
      </c>
      <c r="I283" s="493">
        <v>14.9</v>
      </c>
      <c r="J283" s="391"/>
      <c r="K283" s="391"/>
      <c r="L283" s="391"/>
      <c r="M283" s="391"/>
      <c r="N283" s="391"/>
      <c r="O283" s="391"/>
      <c r="P283" s="391"/>
      <c r="Q283" s="391"/>
      <c r="R283" s="391"/>
    </row>
    <row r="284" spans="1:18" s="14" customFormat="1" ht="15">
      <c r="A284" s="232" t="s">
        <v>966</v>
      </c>
      <c r="B284" s="414"/>
      <c r="C284" s="414"/>
      <c r="D284" s="371" t="s">
        <v>926</v>
      </c>
      <c r="E284" s="13"/>
      <c r="F284" s="13"/>
      <c r="G284" s="13"/>
      <c r="H284" s="493">
        <v>114.81</v>
      </c>
      <c r="I284" s="493">
        <v>0</v>
      </c>
      <c r="J284" s="391"/>
      <c r="K284" s="391"/>
      <c r="L284" s="391"/>
      <c r="M284" s="391"/>
      <c r="N284" s="391"/>
      <c r="O284" s="391"/>
      <c r="P284" s="391"/>
      <c r="Q284" s="391"/>
      <c r="R284" s="391"/>
    </row>
    <row r="285" spans="1:18" s="14" customFormat="1" ht="15">
      <c r="A285" s="86" t="s">
        <v>26</v>
      </c>
      <c r="B285" s="23"/>
      <c r="C285" s="23"/>
      <c r="D285" s="24"/>
      <c r="E285" s="43">
        <f>SUM(E252:E284)</f>
        <v>2150.8</v>
      </c>
      <c r="F285" s="24"/>
      <c r="G285" s="24"/>
      <c r="H285" s="56">
        <f>SUM(H275:H284)</f>
        <v>564.46</v>
      </c>
      <c r="I285" s="56">
        <f>SUM(I275:I284)</f>
        <v>154.01</v>
      </c>
      <c r="J285" s="391"/>
      <c r="K285" s="391"/>
      <c r="L285" s="391"/>
      <c r="M285" s="391"/>
      <c r="N285" s="391"/>
      <c r="O285" s="391"/>
      <c r="P285" s="391"/>
      <c r="Q285" s="391"/>
      <c r="R285" s="391"/>
    </row>
    <row r="286" spans="1:18" s="17" customFormat="1" ht="26.25" thickBot="1">
      <c r="A286" s="97" t="s">
        <v>25</v>
      </c>
      <c r="B286" s="94"/>
      <c r="C286" s="94"/>
      <c r="D286" s="206"/>
      <c r="E286" s="207"/>
      <c r="F286" s="206"/>
      <c r="G286" s="206"/>
      <c r="H286" s="402">
        <f>H14+H165+H188+H224+H229+H238+H252+H232+H255+H261+H267+H270+H273+H285</f>
        <v>99199.3</v>
      </c>
      <c r="I286" s="402">
        <f>I14+I165+I188+I224+I229+I238+I252+I232+I255+I261+I267+I270+I273+I285</f>
        <v>152650.79</v>
      </c>
      <c r="J286" s="393"/>
      <c r="K286" s="393"/>
      <c r="L286" s="393"/>
      <c r="M286" s="393"/>
      <c r="N286" s="393"/>
      <c r="O286" s="393"/>
      <c r="P286" s="393"/>
      <c r="Q286" s="393"/>
      <c r="R286" s="393"/>
    </row>
    <row r="287" spans="1:18" s="14" customFormat="1" ht="12.75">
      <c r="A287" s="391"/>
      <c r="B287" s="403"/>
      <c r="C287" s="403"/>
      <c r="D287" s="391"/>
      <c r="E287" s="391"/>
      <c r="F287" s="391"/>
      <c r="G287" s="391"/>
      <c r="H287" s="390"/>
      <c r="I287" s="390"/>
      <c r="J287" s="391"/>
      <c r="K287" s="391"/>
      <c r="L287" s="391"/>
      <c r="M287" s="391"/>
      <c r="N287" s="391"/>
      <c r="O287" s="391"/>
      <c r="P287" s="391"/>
      <c r="Q287" s="391"/>
      <c r="R287" s="391"/>
    </row>
    <row r="288" spans="1:18" s="14" customFormat="1" ht="15.75">
      <c r="A288" s="404"/>
      <c r="B288" s="405"/>
      <c r="C288" s="405"/>
      <c r="D288" s="404"/>
      <c r="E288" s="404"/>
      <c r="F288" s="404"/>
      <c r="G288" s="404"/>
      <c r="H288" s="406"/>
      <c r="I288" s="406"/>
      <c r="J288" s="391"/>
      <c r="K288" s="391"/>
      <c r="L288" s="391"/>
      <c r="M288" s="391"/>
      <c r="N288" s="391"/>
      <c r="O288" s="391"/>
      <c r="P288" s="391"/>
      <c r="Q288" s="391"/>
      <c r="R288" s="391"/>
    </row>
    <row r="289" spans="1:18" s="14" customFormat="1" ht="15.75">
      <c r="A289" s="87"/>
      <c r="B289" s="87"/>
      <c r="C289" s="87"/>
      <c r="D289" s="87"/>
      <c r="E289" s="87"/>
      <c r="F289" s="87"/>
      <c r="G289" s="87"/>
      <c r="H289" s="237"/>
      <c r="I289" s="390"/>
      <c r="J289" s="391"/>
      <c r="K289" s="391"/>
      <c r="L289" s="391"/>
      <c r="M289" s="391"/>
      <c r="N289" s="391"/>
      <c r="O289" s="391"/>
      <c r="P289" s="391"/>
      <c r="Q289" s="391"/>
      <c r="R289" s="391"/>
    </row>
    <row r="290" spans="8:18" s="14" customFormat="1" ht="12.75">
      <c r="H290" s="72"/>
      <c r="I290" s="390"/>
      <c r="J290" s="391"/>
      <c r="K290" s="391"/>
      <c r="L290" s="391"/>
      <c r="M290" s="391"/>
      <c r="N290" s="391"/>
      <c r="O290" s="391"/>
      <c r="P290" s="391"/>
      <c r="Q290" s="391"/>
      <c r="R290" s="391"/>
    </row>
    <row r="291" spans="8:18" s="14" customFormat="1" ht="12.75">
      <c r="H291" s="72"/>
      <c r="I291" s="390"/>
      <c r="J291" s="391"/>
      <c r="K291" s="391"/>
      <c r="L291" s="391"/>
      <c r="M291" s="391"/>
      <c r="N291" s="391"/>
      <c r="O291" s="391"/>
      <c r="P291" s="391"/>
      <c r="Q291" s="391"/>
      <c r="R291" s="391"/>
    </row>
    <row r="292" spans="8:18" s="14" customFormat="1" ht="12.75">
      <c r="H292" s="72"/>
      <c r="I292" s="72"/>
      <c r="J292" s="391"/>
      <c r="K292" s="391"/>
      <c r="L292" s="391"/>
      <c r="M292" s="391"/>
      <c r="N292" s="391"/>
      <c r="O292" s="391"/>
      <c r="P292" s="391"/>
      <c r="Q292" s="391"/>
      <c r="R292" s="391"/>
    </row>
    <row r="293" spans="8:18" s="14" customFormat="1" ht="12.75">
      <c r="H293" s="72"/>
      <c r="I293" s="390"/>
      <c r="J293" s="391"/>
      <c r="K293" s="391"/>
      <c r="L293" s="391"/>
      <c r="M293" s="391"/>
      <c r="N293" s="391"/>
      <c r="O293" s="391"/>
      <c r="P293" s="391"/>
      <c r="Q293" s="391"/>
      <c r="R293" s="391"/>
    </row>
    <row r="294" spans="8:18" s="14" customFormat="1" ht="12.75">
      <c r="H294" s="72"/>
      <c r="I294" s="390"/>
      <c r="J294" s="391"/>
      <c r="K294" s="391"/>
      <c r="L294" s="391"/>
      <c r="M294" s="391"/>
      <c r="N294" s="391"/>
      <c r="O294" s="391"/>
      <c r="P294" s="391"/>
      <c r="Q294" s="391"/>
      <c r="R294" s="391"/>
    </row>
    <row r="295" spans="1:18" s="14" customFormat="1" ht="12.75">
      <c r="A295" s="391"/>
      <c r="B295" s="403"/>
      <c r="C295" s="403"/>
      <c r="D295" s="391"/>
      <c r="E295" s="391"/>
      <c r="F295" s="391"/>
      <c r="G295" s="391"/>
      <c r="H295" s="390"/>
      <c r="I295" s="390"/>
      <c r="J295" s="391"/>
      <c r="K295" s="391"/>
      <c r="L295" s="391"/>
      <c r="M295" s="391"/>
      <c r="N295" s="391"/>
      <c r="O295" s="391"/>
      <c r="P295" s="391"/>
      <c r="Q295" s="391"/>
      <c r="R295" s="391"/>
    </row>
    <row r="296" spans="1:18" s="14" customFormat="1" ht="12.75">
      <c r="A296" s="391"/>
      <c r="B296" s="403"/>
      <c r="C296" s="403"/>
      <c r="D296" s="391"/>
      <c r="E296" s="391"/>
      <c r="F296" s="391"/>
      <c r="G296" s="391"/>
      <c r="H296" s="390"/>
      <c r="I296" s="390"/>
      <c r="J296" s="391"/>
      <c r="K296" s="391"/>
      <c r="L296" s="391"/>
      <c r="M296" s="391"/>
      <c r="N296" s="391"/>
      <c r="O296" s="391"/>
      <c r="P296" s="391"/>
      <c r="Q296" s="391"/>
      <c r="R296" s="391"/>
    </row>
    <row r="297" spans="1:18" s="14" customFormat="1" ht="12.75">
      <c r="A297" s="391"/>
      <c r="B297" s="403"/>
      <c r="C297" s="403"/>
      <c r="D297" s="391"/>
      <c r="E297" s="391"/>
      <c r="F297" s="391"/>
      <c r="G297" s="391"/>
      <c r="H297" s="390"/>
      <c r="I297" s="390"/>
      <c r="J297" s="391"/>
      <c r="K297" s="391"/>
      <c r="L297" s="391"/>
      <c r="M297" s="391"/>
      <c r="N297" s="391"/>
      <c r="O297" s="391"/>
      <c r="P297" s="391"/>
      <c r="Q297" s="391"/>
      <c r="R297" s="391"/>
    </row>
    <row r="298" spans="1:18" s="14" customFormat="1" ht="12.75">
      <c r="A298" s="391"/>
      <c r="B298" s="403"/>
      <c r="C298" s="403"/>
      <c r="D298" s="391"/>
      <c r="E298" s="391"/>
      <c r="F298" s="391"/>
      <c r="G298" s="391"/>
      <c r="H298" s="390"/>
      <c r="I298" s="390"/>
      <c r="J298" s="391"/>
      <c r="K298" s="391"/>
      <c r="L298" s="391"/>
      <c r="M298" s="391"/>
      <c r="N298" s="391"/>
      <c r="O298" s="391"/>
      <c r="P298" s="391"/>
      <c r="Q298" s="391"/>
      <c r="R298" s="391"/>
    </row>
    <row r="299" spans="1:18" s="14" customFormat="1" ht="12.75">
      <c r="A299" s="391"/>
      <c r="B299" s="403"/>
      <c r="C299" s="403"/>
      <c r="D299" s="391"/>
      <c r="E299" s="391"/>
      <c r="F299" s="391"/>
      <c r="G299" s="391"/>
      <c r="H299" s="390"/>
      <c r="I299" s="390"/>
      <c r="J299" s="391"/>
      <c r="K299" s="391"/>
      <c r="L299" s="391"/>
      <c r="M299" s="391"/>
      <c r="N299" s="391"/>
      <c r="O299" s="391"/>
      <c r="P299" s="391"/>
      <c r="Q299" s="391"/>
      <c r="R299" s="391"/>
    </row>
    <row r="300" spans="1:18" s="14" customFormat="1" ht="12.75">
      <c r="A300" s="391"/>
      <c r="B300" s="403"/>
      <c r="C300" s="403"/>
      <c r="D300" s="391"/>
      <c r="E300" s="391"/>
      <c r="F300" s="391"/>
      <c r="G300" s="391"/>
      <c r="H300" s="390"/>
      <c r="I300" s="390"/>
      <c r="J300" s="391"/>
      <c r="K300" s="391"/>
      <c r="L300" s="391"/>
      <c r="M300" s="391"/>
      <c r="N300" s="391"/>
      <c r="O300" s="391"/>
      <c r="P300" s="391"/>
      <c r="Q300" s="391"/>
      <c r="R300" s="391"/>
    </row>
    <row r="301" spans="1:18" s="14" customFormat="1" ht="12.75">
      <c r="A301" s="391"/>
      <c r="B301" s="403"/>
      <c r="C301" s="403"/>
      <c r="D301" s="391"/>
      <c r="E301" s="391"/>
      <c r="F301" s="391"/>
      <c r="G301" s="391"/>
      <c r="H301" s="390"/>
      <c r="I301" s="390"/>
      <c r="J301" s="391"/>
      <c r="K301" s="391"/>
      <c r="L301" s="391"/>
      <c r="M301" s="391"/>
      <c r="N301" s="391"/>
      <c r="O301" s="391"/>
      <c r="P301" s="391"/>
      <c r="Q301" s="391"/>
      <c r="R301" s="391"/>
    </row>
    <row r="302" spans="1:18" s="14" customFormat="1" ht="12.75">
      <c r="A302" s="391"/>
      <c r="B302" s="403"/>
      <c r="C302" s="403"/>
      <c r="D302" s="391"/>
      <c r="E302" s="391"/>
      <c r="F302" s="391"/>
      <c r="G302" s="391"/>
      <c r="H302" s="390"/>
      <c r="I302" s="390"/>
      <c r="J302" s="391"/>
      <c r="K302" s="391"/>
      <c r="L302" s="391"/>
      <c r="M302" s="391"/>
      <c r="N302" s="391"/>
      <c r="O302" s="391"/>
      <c r="P302" s="391"/>
      <c r="Q302" s="391"/>
      <c r="R302" s="391"/>
    </row>
    <row r="303" spans="1:18" s="14" customFormat="1" ht="12.75">
      <c r="A303" s="391"/>
      <c r="B303" s="403"/>
      <c r="C303" s="403"/>
      <c r="D303" s="391"/>
      <c r="E303" s="391"/>
      <c r="F303" s="391"/>
      <c r="G303" s="391"/>
      <c r="H303" s="390"/>
      <c r="I303" s="390"/>
      <c r="J303" s="391"/>
      <c r="K303" s="391"/>
      <c r="L303" s="391"/>
      <c r="M303" s="391"/>
      <c r="N303" s="391"/>
      <c r="O303" s="391"/>
      <c r="P303" s="391"/>
      <c r="Q303" s="391"/>
      <c r="R303" s="391"/>
    </row>
    <row r="304" spans="1:18" s="14" customFormat="1" ht="12.75">
      <c r="A304" s="391"/>
      <c r="B304" s="403"/>
      <c r="C304" s="403"/>
      <c r="D304" s="391"/>
      <c r="E304" s="391"/>
      <c r="F304" s="391"/>
      <c r="G304" s="391"/>
      <c r="H304" s="390"/>
      <c r="I304" s="390"/>
      <c r="J304" s="391"/>
      <c r="K304" s="391"/>
      <c r="L304" s="391"/>
      <c r="M304" s="391"/>
      <c r="N304" s="391"/>
      <c r="O304" s="391"/>
      <c r="P304" s="391"/>
      <c r="Q304" s="391"/>
      <c r="R304" s="391"/>
    </row>
    <row r="305" spans="1:18" s="14" customFormat="1" ht="12.75">
      <c r="A305" s="391"/>
      <c r="B305" s="403"/>
      <c r="C305" s="403"/>
      <c r="D305" s="391"/>
      <c r="E305" s="391"/>
      <c r="F305" s="391"/>
      <c r="G305" s="391"/>
      <c r="H305" s="390"/>
      <c r="I305" s="390"/>
      <c r="J305" s="391"/>
      <c r="K305" s="391"/>
      <c r="L305" s="391"/>
      <c r="M305" s="391"/>
      <c r="N305" s="391"/>
      <c r="O305" s="391"/>
      <c r="P305" s="391"/>
      <c r="Q305" s="391"/>
      <c r="R305" s="391"/>
    </row>
    <row r="306" spans="1:18" s="14" customFormat="1" ht="12.75">
      <c r="A306" s="391"/>
      <c r="B306" s="403"/>
      <c r="C306" s="403"/>
      <c r="D306" s="391"/>
      <c r="E306" s="391"/>
      <c r="F306" s="391"/>
      <c r="G306" s="391"/>
      <c r="H306" s="390"/>
      <c r="I306" s="390"/>
      <c r="J306" s="391"/>
      <c r="K306" s="391"/>
      <c r="L306" s="391"/>
      <c r="M306" s="391"/>
      <c r="N306" s="391"/>
      <c r="O306" s="391"/>
      <c r="P306" s="391"/>
      <c r="Q306" s="391"/>
      <c r="R306" s="391"/>
    </row>
    <row r="307" spans="1:18" s="14" customFormat="1" ht="12.75">
      <c r="A307" s="391"/>
      <c r="B307" s="403"/>
      <c r="C307" s="403"/>
      <c r="D307" s="391"/>
      <c r="E307" s="391"/>
      <c r="F307" s="391"/>
      <c r="G307" s="391"/>
      <c r="H307" s="390"/>
      <c r="I307" s="390"/>
      <c r="J307" s="391"/>
      <c r="K307" s="391"/>
      <c r="L307" s="391"/>
      <c r="M307" s="391"/>
      <c r="N307" s="391"/>
      <c r="O307" s="391"/>
      <c r="P307" s="391"/>
      <c r="Q307" s="391"/>
      <c r="R307" s="391"/>
    </row>
    <row r="308" spans="1:18" s="14" customFormat="1" ht="12.75">
      <c r="A308" s="391"/>
      <c r="B308" s="403"/>
      <c r="C308" s="403"/>
      <c r="D308" s="391"/>
      <c r="E308" s="391"/>
      <c r="F308" s="391"/>
      <c r="G308" s="391"/>
      <c r="H308" s="390"/>
      <c r="I308" s="390"/>
      <c r="J308" s="391"/>
      <c r="K308" s="391"/>
      <c r="L308" s="391"/>
      <c r="M308" s="391"/>
      <c r="N308" s="391"/>
      <c r="O308" s="391"/>
      <c r="P308" s="391"/>
      <c r="Q308" s="391"/>
      <c r="R308" s="391"/>
    </row>
    <row r="309" spans="1:18" s="14" customFormat="1" ht="12.75">
      <c r="A309" s="391"/>
      <c r="B309" s="403"/>
      <c r="C309" s="403"/>
      <c r="D309" s="391"/>
      <c r="E309" s="391"/>
      <c r="F309" s="391"/>
      <c r="G309" s="391"/>
      <c r="H309" s="390"/>
      <c r="I309" s="390"/>
      <c r="J309" s="391"/>
      <c r="K309" s="391"/>
      <c r="L309" s="391"/>
      <c r="M309" s="391"/>
      <c r="N309" s="391"/>
      <c r="O309" s="391"/>
      <c r="P309" s="391"/>
      <c r="Q309" s="391"/>
      <c r="R309" s="391"/>
    </row>
    <row r="310" spans="1:18" s="14" customFormat="1" ht="12.75">
      <c r="A310" s="391"/>
      <c r="B310" s="403"/>
      <c r="C310" s="403"/>
      <c r="D310" s="391"/>
      <c r="E310" s="391"/>
      <c r="F310" s="391"/>
      <c r="G310" s="391"/>
      <c r="H310" s="390"/>
      <c r="I310" s="390"/>
      <c r="J310" s="391"/>
      <c r="K310" s="391"/>
      <c r="L310" s="391"/>
      <c r="M310" s="391"/>
      <c r="N310" s="391"/>
      <c r="O310" s="391"/>
      <c r="P310" s="391"/>
      <c r="Q310" s="391"/>
      <c r="R310" s="391"/>
    </row>
    <row r="311" spans="1:18" s="14" customFormat="1" ht="12.75">
      <c r="A311" s="391"/>
      <c r="B311" s="403"/>
      <c r="C311" s="403"/>
      <c r="D311" s="391"/>
      <c r="E311" s="391"/>
      <c r="F311" s="391"/>
      <c r="G311" s="391"/>
      <c r="H311" s="390"/>
      <c r="I311" s="390"/>
      <c r="J311" s="391"/>
      <c r="K311" s="391"/>
      <c r="L311" s="391"/>
      <c r="M311" s="391"/>
      <c r="N311" s="391"/>
      <c r="O311" s="391"/>
      <c r="P311" s="391"/>
      <c r="Q311" s="391"/>
      <c r="R311" s="391"/>
    </row>
    <row r="312" spans="1:18" s="14" customFormat="1" ht="12.75">
      <c r="A312" s="391"/>
      <c r="B312" s="403"/>
      <c r="C312" s="403"/>
      <c r="D312" s="391"/>
      <c r="E312" s="391"/>
      <c r="F312" s="391"/>
      <c r="G312" s="391"/>
      <c r="H312" s="390"/>
      <c r="I312" s="390"/>
      <c r="J312" s="391"/>
      <c r="K312" s="391"/>
      <c r="L312" s="391"/>
      <c r="M312" s="391"/>
      <c r="N312" s="391"/>
      <c r="O312" s="391"/>
      <c r="P312" s="391"/>
      <c r="Q312" s="391"/>
      <c r="R312" s="391"/>
    </row>
    <row r="313" spans="1:18" s="14" customFormat="1" ht="12.75">
      <c r="A313" s="391"/>
      <c r="B313" s="403"/>
      <c r="C313" s="403"/>
      <c r="D313" s="391"/>
      <c r="E313" s="391"/>
      <c r="F313" s="391"/>
      <c r="G313" s="391"/>
      <c r="H313" s="390"/>
      <c r="I313" s="390"/>
      <c r="J313" s="391"/>
      <c r="K313" s="391"/>
      <c r="L313" s="391"/>
      <c r="M313" s="391"/>
      <c r="N313" s="391"/>
      <c r="O313" s="391"/>
      <c r="P313" s="391"/>
      <c r="Q313" s="391"/>
      <c r="R313" s="391"/>
    </row>
    <row r="314" spans="1:18" s="14" customFormat="1" ht="12.75">
      <c r="A314" s="391"/>
      <c r="B314" s="403"/>
      <c r="C314" s="403"/>
      <c r="D314" s="391"/>
      <c r="E314" s="391"/>
      <c r="F314" s="391"/>
      <c r="G314" s="391"/>
      <c r="H314" s="390"/>
      <c r="I314" s="390"/>
      <c r="J314" s="391"/>
      <c r="K314" s="391"/>
      <c r="L314" s="391"/>
      <c r="M314" s="391"/>
      <c r="N314" s="391"/>
      <c r="O314" s="391"/>
      <c r="P314" s="391"/>
      <c r="Q314" s="391"/>
      <c r="R314" s="391"/>
    </row>
    <row r="315" spans="1:18" s="14" customFormat="1" ht="12.75">
      <c r="A315" s="391"/>
      <c r="B315" s="403"/>
      <c r="C315" s="403"/>
      <c r="D315" s="391"/>
      <c r="E315" s="391"/>
      <c r="F315" s="391"/>
      <c r="G315" s="391"/>
      <c r="H315" s="390"/>
      <c r="I315" s="390"/>
      <c r="J315" s="391"/>
      <c r="K315" s="391"/>
      <c r="L315" s="391"/>
      <c r="M315" s="391"/>
      <c r="N315" s="391"/>
      <c r="O315" s="391"/>
      <c r="P315" s="391"/>
      <c r="Q315" s="391"/>
      <c r="R315" s="391"/>
    </row>
    <row r="316" spans="1:18" s="14" customFormat="1" ht="12.75">
      <c r="A316" s="391"/>
      <c r="B316" s="403"/>
      <c r="C316" s="403"/>
      <c r="D316" s="391"/>
      <c r="E316" s="391"/>
      <c r="F316" s="391"/>
      <c r="G316" s="391"/>
      <c r="H316" s="390"/>
      <c r="I316" s="390"/>
      <c r="J316" s="391"/>
      <c r="K316" s="391"/>
      <c r="L316" s="391"/>
      <c r="M316" s="391"/>
      <c r="N316" s="391"/>
      <c r="O316" s="391"/>
      <c r="P316" s="391"/>
      <c r="Q316" s="391"/>
      <c r="R316" s="391"/>
    </row>
    <row r="317" spans="1:18" s="14" customFormat="1" ht="12.75">
      <c r="A317" s="391"/>
      <c r="B317" s="403"/>
      <c r="C317" s="403"/>
      <c r="D317" s="391"/>
      <c r="E317" s="391"/>
      <c r="F317" s="391"/>
      <c r="G317" s="391"/>
      <c r="H317" s="390"/>
      <c r="I317" s="390"/>
      <c r="J317" s="391"/>
      <c r="K317" s="391"/>
      <c r="L317" s="391"/>
      <c r="M317" s="391"/>
      <c r="N317" s="391"/>
      <c r="O317" s="391"/>
      <c r="P317" s="391"/>
      <c r="Q317" s="391"/>
      <c r="R317" s="391"/>
    </row>
    <row r="318" spans="1:18" s="14" customFormat="1" ht="12.75">
      <c r="A318" s="391"/>
      <c r="B318" s="403"/>
      <c r="C318" s="403"/>
      <c r="D318" s="391"/>
      <c r="E318" s="391"/>
      <c r="F318" s="391"/>
      <c r="G318" s="391"/>
      <c r="H318" s="390"/>
      <c r="I318" s="390"/>
      <c r="J318" s="391"/>
      <c r="K318" s="391"/>
      <c r="L318" s="391"/>
      <c r="M318" s="391"/>
      <c r="N318" s="391"/>
      <c r="O318" s="391"/>
      <c r="P318" s="391"/>
      <c r="Q318" s="391"/>
      <c r="R318" s="391"/>
    </row>
    <row r="319" spans="1:18" s="14" customFormat="1" ht="12.75">
      <c r="A319" s="391"/>
      <c r="B319" s="403"/>
      <c r="C319" s="403"/>
      <c r="D319" s="391"/>
      <c r="E319" s="391"/>
      <c r="F319" s="391"/>
      <c r="G319" s="391"/>
      <c r="H319" s="390"/>
      <c r="I319" s="390"/>
      <c r="J319" s="391"/>
      <c r="K319" s="391"/>
      <c r="L319" s="391"/>
      <c r="M319" s="391"/>
      <c r="N319" s="391"/>
      <c r="O319" s="391"/>
      <c r="P319" s="391"/>
      <c r="Q319" s="391"/>
      <c r="R319" s="391"/>
    </row>
    <row r="320" spans="1:18" s="14" customFormat="1" ht="12.75">
      <c r="A320" s="391"/>
      <c r="B320" s="403"/>
      <c r="C320" s="403"/>
      <c r="D320" s="391"/>
      <c r="E320" s="391"/>
      <c r="F320" s="391"/>
      <c r="G320" s="391"/>
      <c r="H320" s="390"/>
      <c r="I320" s="390"/>
      <c r="J320" s="391"/>
      <c r="K320" s="391"/>
      <c r="L320" s="391"/>
      <c r="M320" s="391"/>
      <c r="N320" s="391"/>
      <c r="O320" s="391"/>
      <c r="P320" s="391"/>
      <c r="Q320" s="391"/>
      <c r="R320" s="391"/>
    </row>
    <row r="321" spans="1:18" s="14" customFormat="1" ht="12.75">
      <c r="A321" s="391"/>
      <c r="B321" s="403"/>
      <c r="C321" s="403"/>
      <c r="D321" s="391"/>
      <c r="E321" s="391"/>
      <c r="F321" s="391"/>
      <c r="G321" s="391"/>
      <c r="H321" s="390"/>
      <c r="I321" s="390"/>
      <c r="J321" s="391"/>
      <c r="K321" s="391"/>
      <c r="L321" s="391"/>
      <c r="M321" s="391"/>
      <c r="N321" s="391"/>
      <c r="O321" s="391"/>
      <c r="P321" s="391"/>
      <c r="Q321" s="391"/>
      <c r="R321" s="391"/>
    </row>
    <row r="322" spans="1:18" s="14" customFormat="1" ht="12.75">
      <c r="A322" s="391"/>
      <c r="B322" s="403"/>
      <c r="C322" s="403"/>
      <c r="D322" s="391"/>
      <c r="E322" s="391"/>
      <c r="F322" s="391"/>
      <c r="G322" s="391"/>
      <c r="H322" s="390"/>
      <c r="I322" s="390"/>
      <c r="J322" s="391"/>
      <c r="K322" s="391"/>
      <c r="L322" s="391"/>
      <c r="M322" s="391"/>
      <c r="N322" s="391"/>
      <c r="O322" s="391"/>
      <c r="P322" s="391"/>
      <c r="Q322" s="391"/>
      <c r="R322" s="391"/>
    </row>
    <row r="323" spans="1:18" s="14" customFormat="1" ht="12.75">
      <c r="A323" s="391"/>
      <c r="B323" s="403"/>
      <c r="C323" s="403"/>
      <c r="D323" s="391"/>
      <c r="E323" s="391"/>
      <c r="F323" s="391"/>
      <c r="G323" s="391"/>
      <c r="H323" s="390"/>
      <c r="I323" s="390"/>
      <c r="J323" s="391"/>
      <c r="K323" s="391"/>
      <c r="L323" s="391"/>
      <c r="M323" s="391"/>
      <c r="N323" s="391"/>
      <c r="O323" s="391"/>
      <c r="P323" s="391"/>
      <c r="Q323" s="391"/>
      <c r="R323" s="391"/>
    </row>
    <row r="324" spans="1:18" s="14" customFormat="1" ht="12.75">
      <c r="A324" s="391"/>
      <c r="B324" s="403"/>
      <c r="C324" s="403"/>
      <c r="D324" s="391"/>
      <c r="E324" s="391"/>
      <c r="F324" s="391"/>
      <c r="G324" s="391"/>
      <c r="H324" s="390"/>
      <c r="I324" s="390"/>
      <c r="J324" s="391"/>
      <c r="K324" s="391"/>
      <c r="L324" s="391"/>
      <c r="M324" s="391"/>
      <c r="N324" s="391"/>
      <c r="O324" s="391"/>
      <c r="P324" s="391"/>
      <c r="Q324" s="391"/>
      <c r="R324" s="391"/>
    </row>
    <row r="325" spans="1:18" s="14" customFormat="1" ht="12.75">
      <c r="A325" s="391"/>
      <c r="B325" s="403"/>
      <c r="C325" s="403"/>
      <c r="D325" s="391"/>
      <c r="E325" s="391"/>
      <c r="F325" s="391"/>
      <c r="G325" s="391"/>
      <c r="H325" s="390"/>
      <c r="I325" s="390"/>
      <c r="J325" s="391"/>
      <c r="K325" s="391"/>
      <c r="L325" s="391"/>
      <c r="M325" s="391"/>
      <c r="N325" s="391"/>
      <c r="O325" s="391"/>
      <c r="P325" s="391"/>
      <c r="Q325" s="391"/>
      <c r="R325" s="391"/>
    </row>
  </sheetData>
  <sheetProtection/>
  <mergeCells count="7">
    <mergeCell ref="I5:I8"/>
    <mergeCell ref="A1:I1"/>
    <mergeCell ref="A5:A8"/>
    <mergeCell ref="B5:B8"/>
    <mergeCell ref="C5:C8"/>
    <mergeCell ref="D5:D8"/>
    <mergeCell ref="H5:H8"/>
  </mergeCells>
  <printOptions/>
  <pageMargins left="0.1968503937007874" right="0.1968503937007874" top="0.71" bottom="0.42" header="0.44" footer="0.54"/>
  <pageSetup horizontalDpi="600" verticalDpi="600" orientation="landscape" paperSize="9" scale="50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I116"/>
  <sheetViews>
    <sheetView zoomScale="80" zoomScaleNormal="80" workbookViewId="0" topLeftCell="A1">
      <pane xSplit="1" ySplit="9" topLeftCell="B97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J2" sqref="J1:AG16384"/>
    </sheetView>
  </sheetViews>
  <sheetFormatPr defaultColWidth="9.00390625" defaultRowHeight="12.75"/>
  <cols>
    <col min="1" max="1" width="27.375" style="191" customWidth="1"/>
    <col min="2" max="2" width="13.875" style="208" customWidth="1"/>
    <col min="3" max="3" width="9.25390625" style="208" customWidth="1"/>
    <col min="4" max="4" width="18.875" style="208" customWidth="1"/>
    <col min="5" max="6" width="12.375" style="208" hidden="1" customWidth="1"/>
    <col min="7" max="7" width="12.375" style="208" customWidth="1"/>
    <col min="8" max="8" width="10.00390625" style="226" customWidth="1"/>
    <col min="9" max="9" width="10.375" style="226" customWidth="1"/>
    <col min="10" max="16384" width="9.125" style="191" customWidth="1"/>
  </cols>
  <sheetData>
    <row r="1" spans="1:9" s="3" customFormat="1" ht="16.5" customHeight="1">
      <c r="A1" s="553" t="s">
        <v>941</v>
      </c>
      <c r="B1" s="553"/>
      <c r="C1" s="553"/>
      <c r="D1" s="553"/>
      <c r="E1" s="553"/>
      <c r="F1" s="553"/>
      <c r="G1" s="553"/>
      <c r="H1" s="553"/>
      <c r="I1" s="553"/>
    </row>
    <row r="2" spans="1:9" s="4" customFormat="1" ht="12.75" customHeight="1">
      <c r="A2" s="2"/>
      <c r="B2" s="95"/>
      <c r="C2" s="95"/>
      <c r="D2" s="95"/>
      <c r="E2" s="95"/>
      <c r="F2" s="95"/>
      <c r="G2" s="95"/>
      <c r="H2" s="233"/>
      <c r="I2" s="233"/>
    </row>
    <row r="3" spans="1:9" s="5" customFormat="1" ht="15.75">
      <c r="A3" s="5" t="s">
        <v>428</v>
      </c>
      <c r="B3" s="52"/>
      <c r="C3" s="52"/>
      <c r="D3" s="52"/>
      <c r="E3" s="52"/>
      <c r="F3" s="52"/>
      <c r="G3" s="52"/>
      <c r="H3" s="70"/>
      <c r="I3" s="70"/>
    </row>
    <row r="4" spans="2:9" s="4" customFormat="1" ht="13.5" thickBot="1">
      <c r="B4" s="50"/>
      <c r="C4" s="50"/>
      <c r="D4" s="50"/>
      <c r="E4" s="50"/>
      <c r="F4" s="50"/>
      <c r="G4" s="50"/>
      <c r="H4" s="71"/>
      <c r="I4" s="71"/>
    </row>
    <row r="5" spans="1:9" s="4" customFormat="1" ht="25.5" customHeight="1">
      <c r="A5" s="544" t="s">
        <v>10</v>
      </c>
      <c r="B5" s="546" t="s">
        <v>441</v>
      </c>
      <c r="C5" s="546" t="s">
        <v>442</v>
      </c>
      <c r="D5" s="544" t="s">
        <v>11</v>
      </c>
      <c r="E5" s="147" t="s">
        <v>314</v>
      </c>
      <c r="F5" s="147" t="s">
        <v>315</v>
      </c>
      <c r="G5" s="147" t="s">
        <v>316</v>
      </c>
      <c r="H5" s="550" t="s">
        <v>951</v>
      </c>
      <c r="I5" s="550" t="s">
        <v>952</v>
      </c>
    </row>
    <row r="6" spans="1:9" s="4" customFormat="1" ht="11.25" customHeight="1">
      <c r="A6" s="545"/>
      <c r="B6" s="547"/>
      <c r="C6" s="547"/>
      <c r="D6" s="549"/>
      <c r="E6" s="148"/>
      <c r="F6" s="148"/>
      <c r="G6" s="148"/>
      <c r="H6" s="551"/>
      <c r="I6" s="551"/>
    </row>
    <row r="7" spans="1:9" s="4" customFormat="1" ht="51" customHeight="1">
      <c r="A7" s="545"/>
      <c r="B7" s="547"/>
      <c r="C7" s="547"/>
      <c r="D7" s="549"/>
      <c r="E7" s="148"/>
      <c r="F7" s="148"/>
      <c r="G7" s="148"/>
      <c r="H7" s="551"/>
      <c r="I7" s="551"/>
    </row>
    <row r="8" spans="1:9" s="4" customFormat="1" ht="18" customHeight="1">
      <c r="A8" s="545"/>
      <c r="B8" s="548"/>
      <c r="C8" s="548"/>
      <c r="D8" s="549"/>
      <c r="E8" s="149"/>
      <c r="F8" s="149"/>
      <c r="G8" s="149"/>
      <c r="H8" s="552"/>
      <c r="I8" s="552"/>
    </row>
    <row r="9" spans="1:9" s="34" customFormat="1" ht="11.25" customHeight="1">
      <c r="A9" s="115">
        <v>1</v>
      </c>
      <c r="B9" s="33">
        <v>2</v>
      </c>
      <c r="C9" s="33">
        <v>3</v>
      </c>
      <c r="D9" s="33">
        <v>4</v>
      </c>
      <c r="E9" s="33"/>
      <c r="F9" s="33"/>
      <c r="G9" s="33"/>
      <c r="H9" s="234">
        <v>9</v>
      </c>
      <c r="I9" s="234"/>
    </row>
    <row r="10" spans="1:9" s="11" customFormat="1" ht="72" customHeight="1">
      <c r="A10" s="227" t="s">
        <v>450</v>
      </c>
      <c r="B10" s="228" t="s">
        <v>451</v>
      </c>
      <c r="C10" s="182">
        <v>241</v>
      </c>
      <c r="D10" s="209"/>
      <c r="E10" s="209"/>
      <c r="F10" s="209"/>
      <c r="G10" s="209"/>
      <c r="H10" s="220"/>
      <c r="I10" s="220"/>
    </row>
    <row r="11" spans="1:9" s="35" customFormat="1" ht="24.75" customHeight="1">
      <c r="A11" s="464" t="s">
        <v>1135</v>
      </c>
      <c r="B11" s="190"/>
      <c r="C11" s="190"/>
      <c r="D11" s="190" t="s">
        <v>1091</v>
      </c>
      <c r="E11" s="190"/>
      <c r="F11" s="190"/>
      <c r="G11" s="190"/>
      <c r="H11" s="47">
        <v>155.75</v>
      </c>
      <c r="I11" s="47">
        <v>0</v>
      </c>
    </row>
    <row r="12" spans="1:9" s="35" customFormat="1" ht="24.75" customHeight="1">
      <c r="A12" s="464" t="s">
        <v>1136</v>
      </c>
      <c r="B12" s="190"/>
      <c r="C12" s="190"/>
      <c r="D12" s="190"/>
      <c r="E12" s="190"/>
      <c r="F12" s="190"/>
      <c r="G12" s="190"/>
      <c r="H12" s="47">
        <v>113.14</v>
      </c>
      <c r="I12" s="47"/>
    </row>
    <row r="13" spans="1:9" s="35" customFormat="1" ht="24.75" customHeight="1">
      <c r="A13" s="113" t="s">
        <v>1137</v>
      </c>
      <c r="B13" s="12"/>
      <c r="C13" s="12"/>
      <c r="D13" s="12" t="s">
        <v>121</v>
      </c>
      <c r="E13" s="190"/>
      <c r="F13" s="190"/>
      <c r="G13" s="190"/>
      <c r="H13" s="58">
        <v>615.79</v>
      </c>
      <c r="I13" s="47">
        <v>827.34</v>
      </c>
    </row>
    <row r="14" spans="1:9" s="11" customFormat="1" ht="32.25" customHeight="1">
      <c r="A14" s="113" t="s">
        <v>1138</v>
      </c>
      <c r="B14" s="12"/>
      <c r="C14" s="12"/>
      <c r="D14" s="12" t="s">
        <v>121</v>
      </c>
      <c r="E14" s="12"/>
      <c r="F14" s="12"/>
      <c r="G14" s="12"/>
      <c r="H14" s="58">
        <v>181.52</v>
      </c>
      <c r="I14" s="58">
        <v>0</v>
      </c>
    </row>
    <row r="15" spans="1:9" s="17" customFormat="1" ht="24" customHeight="1">
      <c r="A15" s="83" t="s">
        <v>14</v>
      </c>
      <c r="B15" s="90"/>
      <c r="C15" s="90"/>
      <c r="D15" s="24"/>
      <c r="E15" s="24"/>
      <c r="F15" s="24"/>
      <c r="G15" s="24"/>
      <c r="H15" s="56">
        <f>SUM(H11:H14)</f>
        <v>1066.2</v>
      </c>
      <c r="I15" s="56">
        <f>SUM(I11:I14)</f>
        <v>827.34</v>
      </c>
    </row>
    <row r="16" spans="1:9" s="14" customFormat="1" ht="66.75" customHeight="1">
      <c r="A16" s="184" t="s">
        <v>275</v>
      </c>
      <c r="B16" s="186" t="s">
        <v>277</v>
      </c>
      <c r="C16" s="185">
        <v>241</v>
      </c>
      <c r="D16" s="209"/>
      <c r="E16" s="209"/>
      <c r="F16" s="209"/>
      <c r="G16" s="209"/>
      <c r="H16" s="58"/>
      <c r="I16" s="58"/>
    </row>
    <row r="17" spans="1:9" s="14" customFormat="1" ht="22.5">
      <c r="A17" s="113" t="s">
        <v>1201</v>
      </c>
      <c r="B17" s="12"/>
      <c r="C17" s="12"/>
      <c r="D17" s="12" t="s">
        <v>122</v>
      </c>
      <c r="E17" s="12"/>
      <c r="F17" s="12"/>
      <c r="G17" s="12"/>
      <c r="H17" s="58">
        <v>829.1</v>
      </c>
      <c r="I17" s="58">
        <v>1252.31</v>
      </c>
    </row>
    <row r="18" spans="1:9" s="14" customFormat="1" ht="12.75">
      <c r="A18" s="370" t="s">
        <v>1202</v>
      </c>
      <c r="B18" s="12"/>
      <c r="C18" s="12"/>
      <c r="D18" s="12"/>
      <c r="E18" s="12"/>
      <c r="F18" s="12"/>
      <c r="G18" s="12"/>
      <c r="H18" s="58">
        <v>705.2</v>
      </c>
      <c r="I18" s="58"/>
    </row>
    <row r="19" spans="1:9" s="17" customFormat="1" ht="24" customHeight="1">
      <c r="A19" s="83" t="s">
        <v>15</v>
      </c>
      <c r="B19" s="90"/>
      <c r="C19" s="90"/>
      <c r="D19" s="24"/>
      <c r="E19" s="24"/>
      <c r="F19" s="24"/>
      <c r="G19" s="24"/>
      <c r="H19" s="56">
        <f>SUM(H17:H18)</f>
        <v>1534.3</v>
      </c>
      <c r="I19" s="56">
        <f>SUM(I17:I18)</f>
        <v>1252.31</v>
      </c>
    </row>
    <row r="20" spans="1:9" s="14" customFormat="1" ht="68.25" customHeight="1">
      <c r="A20" s="227" t="s">
        <v>287</v>
      </c>
      <c r="B20" s="228" t="s">
        <v>463</v>
      </c>
      <c r="C20" s="197" t="s">
        <v>284</v>
      </c>
      <c r="D20" s="190"/>
      <c r="E20" s="190"/>
      <c r="F20" s="190"/>
      <c r="G20" s="190"/>
      <c r="H20" s="58"/>
      <c r="I20" s="58"/>
    </row>
    <row r="21" spans="1:9" s="14" customFormat="1" ht="25.5" customHeight="1">
      <c r="A21" s="116" t="s">
        <v>89</v>
      </c>
      <c r="B21" s="19"/>
      <c r="C21" s="19"/>
      <c r="D21" s="19" t="s">
        <v>90</v>
      </c>
      <c r="E21" s="19"/>
      <c r="F21" s="19"/>
      <c r="G21" s="19"/>
      <c r="H21" s="58"/>
      <c r="I21" s="58"/>
    </row>
    <row r="22" spans="1:9" s="14" customFormat="1" ht="25.5" customHeight="1">
      <c r="A22" s="116" t="s">
        <v>123</v>
      </c>
      <c r="B22" s="19"/>
      <c r="C22" s="19"/>
      <c r="D22" s="19" t="s">
        <v>124</v>
      </c>
      <c r="E22" s="19"/>
      <c r="F22" s="19"/>
      <c r="G22" s="19"/>
      <c r="H22" s="58"/>
      <c r="I22" s="58"/>
    </row>
    <row r="23" spans="1:9" s="14" customFormat="1" ht="25.5" customHeight="1">
      <c r="A23" s="116" t="s">
        <v>125</v>
      </c>
      <c r="B23" s="19"/>
      <c r="C23" s="19"/>
      <c r="D23" s="19" t="s">
        <v>126</v>
      </c>
      <c r="E23" s="19"/>
      <c r="F23" s="19"/>
      <c r="G23" s="19"/>
      <c r="H23" s="58"/>
      <c r="I23" s="58"/>
    </row>
    <row r="24" spans="1:9" s="14" customFormat="1" ht="25.5" customHeight="1">
      <c r="A24" s="116" t="s">
        <v>127</v>
      </c>
      <c r="B24" s="19"/>
      <c r="C24" s="19"/>
      <c r="D24" s="19" t="s">
        <v>128</v>
      </c>
      <c r="E24" s="19"/>
      <c r="F24" s="19"/>
      <c r="G24" s="19"/>
      <c r="H24" s="58"/>
      <c r="I24" s="58"/>
    </row>
    <row r="25" spans="1:9" s="14" customFormat="1" ht="25.5" customHeight="1">
      <c r="A25" s="116" t="s">
        <v>129</v>
      </c>
      <c r="B25" s="19"/>
      <c r="C25" s="19"/>
      <c r="D25" s="19" t="s">
        <v>130</v>
      </c>
      <c r="E25" s="19"/>
      <c r="F25" s="19"/>
      <c r="G25" s="19"/>
      <c r="H25" s="58"/>
      <c r="I25" s="58"/>
    </row>
    <row r="26" spans="1:9" s="14" customFormat="1" ht="25.5" customHeight="1">
      <c r="A26" s="116" t="s">
        <v>131</v>
      </c>
      <c r="B26" s="19"/>
      <c r="C26" s="19"/>
      <c r="D26" s="19" t="s">
        <v>132</v>
      </c>
      <c r="E26" s="19"/>
      <c r="F26" s="19"/>
      <c r="G26" s="19"/>
      <c r="H26" s="58"/>
      <c r="I26" s="58"/>
    </row>
    <row r="27" spans="1:9" s="14" customFormat="1" ht="25.5" customHeight="1">
      <c r="A27" s="116" t="s">
        <v>133</v>
      </c>
      <c r="B27" s="19"/>
      <c r="C27" s="19"/>
      <c r="D27" s="19" t="s">
        <v>134</v>
      </c>
      <c r="E27" s="19"/>
      <c r="F27" s="19"/>
      <c r="G27" s="19"/>
      <c r="H27" s="58"/>
      <c r="I27" s="58"/>
    </row>
    <row r="28" spans="1:9" s="14" customFormat="1" ht="25.5" customHeight="1">
      <c r="A28" s="116" t="s">
        <v>135</v>
      </c>
      <c r="B28" s="19"/>
      <c r="C28" s="19"/>
      <c r="D28" s="19" t="s">
        <v>136</v>
      </c>
      <c r="E28" s="19"/>
      <c r="F28" s="19"/>
      <c r="G28" s="19"/>
      <c r="H28" s="58"/>
      <c r="I28" s="58"/>
    </row>
    <row r="29" spans="1:9" s="14" customFormat="1" ht="25.5" customHeight="1">
      <c r="A29" s="116" t="s">
        <v>137</v>
      </c>
      <c r="B29" s="19"/>
      <c r="C29" s="19"/>
      <c r="D29" s="19" t="s">
        <v>138</v>
      </c>
      <c r="E29" s="19"/>
      <c r="F29" s="19"/>
      <c r="G29" s="19"/>
      <c r="H29" s="58"/>
      <c r="I29" s="58"/>
    </row>
    <row r="30" spans="1:9" s="14" customFormat="1" ht="25.5" customHeight="1">
      <c r="A30" s="116" t="s">
        <v>139</v>
      </c>
      <c r="B30" s="19"/>
      <c r="C30" s="19"/>
      <c r="D30" s="19" t="s">
        <v>140</v>
      </c>
      <c r="E30" s="19"/>
      <c r="F30" s="19"/>
      <c r="G30" s="19"/>
      <c r="H30" s="58"/>
      <c r="I30" s="58"/>
    </row>
    <row r="31" spans="1:9" s="14" customFormat="1" ht="25.5" customHeight="1">
      <c r="A31" s="116" t="s">
        <v>123</v>
      </c>
      <c r="B31" s="19"/>
      <c r="C31" s="19"/>
      <c r="D31" s="19" t="s">
        <v>141</v>
      </c>
      <c r="E31" s="19"/>
      <c r="F31" s="19"/>
      <c r="G31" s="19"/>
      <c r="H31" s="58"/>
      <c r="I31" s="58"/>
    </row>
    <row r="32" spans="1:9" s="14" customFormat="1" ht="25.5" customHeight="1">
      <c r="A32" s="116" t="s">
        <v>149</v>
      </c>
      <c r="B32" s="19"/>
      <c r="C32" s="19"/>
      <c r="D32" s="19" t="s">
        <v>150</v>
      </c>
      <c r="E32" s="19"/>
      <c r="F32" s="19"/>
      <c r="G32" s="19"/>
      <c r="H32" s="58"/>
      <c r="I32" s="58"/>
    </row>
    <row r="33" spans="1:9" s="14" customFormat="1" ht="34.5" customHeight="1">
      <c r="A33" s="116" t="s">
        <v>151</v>
      </c>
      <c r="B33" s="19"/>
      <c r="C33" s="19"/>
      <c r="D33" s="19" t="s">
        <v>152</v>
      </c>
      <c r="E33" s="19"/>
      <c r="F33" s="19"/>
      <c r="G33" s="19"/>
      <c r="H33" s="58"/>
      <c r="I33" s="58"/>
    </row>
    <row r="34" spans="1:9" s="14" customFormat="1" ht="25.5" customHeight="1">
      <c r="A34" s="116" t="s">
        <v>153</v>
      </c>
      <c r="B34" s="19"/>
      <c r="C34" s="19"/>
      <c r="D34" s="19" t="s">
        <v>154</v>
      </c>
      <c r="E34" s="19"/>
      <c r="F34" s="19"/>
      <c r="G34" s="19"/>
      <c r="H34" s="58"/>
      <c r="I34" s="58"/>
    </row>
    <row r="35" spans="1:9" s="14" customFormat="1" ht="24.75" customHeight="1">
      <c r="A35" s="116" t="s">
        <v>877</v>
      </c>
      <c r="B35" s="19"/>
      <c r="C35" s="19"/>
      <c r="D35" s="19" t="e">
        <f>#REF!</f>
        <v>#REF!</v>
      </c>
      <c r="E35" s="19"/>
      <c r="F35" s="19"/>
      <c r="G35" s="19"/>
      <c r="H35" s="58"/>
      <c r="I35" s="58"/>
    </row>
    <row r="36" spans="1:9" s="17" customFormat="1" ht="24" customHeight="1">
      <c r="A36" s="83" t="s">
        <v>22</v>
      </c>
      <c r="B36" s="90"/>
      <c r="C36" s="90"/>
      <c r="D36" s="24"/>
      <c r="E36" s="24"/>
      <c r="F36" s="24"/>
      <c r="G36" s="24"/>
      <c r="H36" s="56">
        <f>SUM(H21:H35)</f>
        <v>0</v>
      </c>
      <c r="I36" s="56">
        <f>SUM(I21:I35)</f>
        <v>0</v>
      </c>
    </row>
    <row r="37" spans="1:9" s="17" customFormat="1" ht="54.75" customHeight="1">
      <c r="A37" s="227" t="s">
        <v>288</v>
      </c>
      <c r="B37" s="228" t="s">
        <v>465</v>
      </c>
      <c r="C37" s="197" t="s">
        <v>284</v>
      </c>
      <c r="D37" s="185"/>
      <c r="E37" s="185"/>
      <c r="F37" s="185"/>
      <c r="G37" s="185"/>
      <c r="H37" s="56"/>
      <c r="I37" s="56"/>
    </row>
    <row r="38" spans="1:9" s="17" customFormat="1" ht="36" customHeight="1">
      <c r="A38" s="117" t="s">
        <v>20</v>
      </c>
      <c r="B38" s="36"/>
      <c r="C38" s="36"/>
      <c r="D38" s="24" t="s">
        <v>21</v>
      </c>
      <c r="E38" s="24"/>
      <c r="F38" s="24"/>
      <c r="G38" s="24"/>
      <c r="H38" s="58"/>
      <c r="I38" s="58"/>
    </row>
    <row r="39" spans="1:9" s="17" customFormat="1" ht="24" customHeight="1">
      <c r="A39" s="83" t="s">
        <v>213</v>
      </c>
      <c r="B39" s="90"/>
      <c r="C39" s="90"/>
      <c r="D39" s="24"/>
      <c r="E39" s="24"/>
      <c r="F39" s="24"/>
      <c r="G39" s="24"/>
      <c r="H39" s="56">
        <f>SUM(H38:H38)</f>
        <v>0</v>
      </c>
      <c r="I39" s="56">
        <f>SUM(I38:I38)</f>
        <v>0</v>
      </c>
    </row>
    <row r="40" spans="1:9" s="14" customFormat="1" ht="58.5" customHeight="1">
      <c r="A40" s="227" t="s">
        <v>295</v>
      </c>
      <c r="B40" s="228" t="s">
        <v>475</v>
      </c>
      <c r="C40" s="197" t="s">
        <v>284</v>
      </c>
      <c r="D40" s="185"/>
      <c r="E40" s="185"/>
      <c r="F40" s="185"/>
      <c r="G40" s="185"/>
      <c r="H40" s="58"/>
      <c r="I40" s="58"/>
    </row>
    <row r="41" spans="1:9" s="14" customFormat="1" ht="21.75" customHeight="1">
      <c r="A41" s="497" t="s">
        <v>896</v>
      </c>
      <c r="B41" s="487"/>
      <c r="C41" s="487"/>
      <c r="D41" s="414" t="s">
        <v>61</v>
      </c>
      <c r="E41" s="13"/>
      <c r="F41" s="13"/>
      <c r="G41" s="13"/>
      <c r="H41" s="415">
        <v>143.15</v>
      </c>
      <c r="I41" s="415">
        <v>622.63</v>
      </c>
    </row>
    <row r="42" spans="1:9" s="14" customFormat="1" ht="24">
      <c r="A42" s="497" t="s">
        <v>897</v>
      </c>
      <c r="B42" s="487"/>
      <c r="C42" s="487"/>
      <c r="D42" s="487" t="s">
        <v>175</v>
      </c>
      <c r="E42" s="13"/>
      <c r="F42" s="13"/>
      <c r="G42" s="13"/>
      <c r="H42" s="415">
        <v>217.78</v>
      </c>
      <c r="I42" s="415">
        <v>274.59</v>
      </c>
    </row>
    <row r="43" spans="1:9" s="502" customFormat="1" ht="24">
      <c r="A43" s="498" t="s">
        <v>898</v>
      </c>
      <c r="B43" s="499"/>
      <c r="C43" s="499"/>
      <c r="D43" s="499" t="s">
        <v>168</v>
      </c>
      <c r="E43" s="500"/>
      <c r="F43" s="500"/>
      <c r="G43" s="500"/>
      <c r="H43" s="501">
        <v>46.61</v>
      </c>
      <c r="I43" s="501">
        <v>0</v>
      </c>
    </row>
    <row r="44" spans="1:9" s="417" customFormat="1" ht="24">
      <c r="A44" s="497" t="s">
        <v>899</v>
      </c>
      <c r="B44" s="487"/>
      <c r="C44" s="487"/>
      <c r="D44" s="487" t="s">
        <v>178</v>
      </c>
      <c r="E44" s="13"/>
      <c r="F44" s="13"/>
      <c r="G44" s="13"/>
      <c r="H44" s="415">
        <v>113.75</v>
      </c>
      <c r="I44" s="415">
        <v>100.84</v>
      </c>
    </row>
    <row r="45" spans="1:9" s="14" customFormat="1" ht="12.75">
      <c r="A45" s="497" t="s">
        <v>900</v>
      </c>
      <c r="B45" s="487"/>
      <c r="C45" s="487"/>
      <c r="D45" s="487" t="s">
        <v>179</v>
      </c>
      <c r="E45" s="13"/>
      <c r="F45" s="13"/>
      <c r="G45" s="13"/>
      <c r="H45" s="415">
        <v>108.12</v>
      </c>
      <c r="I45" s="415">
        <v>203.43</v>
      </c>
    </row>
    <row r="46" spans="1:9" s="14" customFormat="1" ht="24">
      <c r="A46" s="497" t="s">
        <v>902</v>
      </c>
      <c r="B46" s="414"/>
      <c r="C46" s="414"/>
      <c r="D46" s="487" t="s">
        <v>174</v>
      </c>
      <c r="E46" s="13"/>
      <c r="F46" s="13"/>
      <c r="G46" s="13"/>
      <c r="H46" s="415">
        <v>146.32</v>
      </c>
      <c r="I46" s="415">
        <v>19.84</v>
      </c>
    </row>
    <row r="47" spans="1:9" s="14" customFormat="1" ht="12.75">
      <c r="A47" s="497" t="s">
        <v>929</v>
      </c>
      <c r="B47" s="487"/>
      <c r="C47" s="487"/>
      <c r="D47" s="487" t="s">
        <v>167</v>
      </c>
      <c r="E47" s="13"/>
      <c r="F47" s="13"/>
      <c r="G47" s="13"/>
      <c r="H47" s="415">
        <v>42.45</v>
      </c>
      <c r="I47" s="415">
        <v>0</v>
      </c>
    </row>
    <row r="48" spans="1:9" s="502" customFormat="1" ht="24">
      <c r="A48" s="498" t="s">
        <v>904</v>
      </c>
      <c r="B48" s="499"/>
      <c r="C48" s="499"/>
      <c r="D48" s="499" t="s">
        <v>172</v>
      </c>
      <c r="E48" s="500"/>
      <c r="F48" s="500"/>
      <c r="G48" s="500"/>
      <c r="H48" s="501">
        <v>108.13</v>
      </c>
      <c r="I48" s="501">
        <v>34.27</v>
      </c>
    </row>
    <row r="49" spans="1:9" s="14" customFormat="1" ht="12.75">
      <c r="A49" s="497" t="s">
        <v>905</v>
      </c>
      <c r="B49" s="487"/>
      <c r="C49" s="487"/>
      <c r="D49" s="487" t="s">
        <v>232</v>
      </c>
      <c r="E49" s="13"/>
      <c r="F49" s="13"/>
      <c r="G49" s="13"/>
      <c r="H49" s="415">
        <v>68.72</v>
      </c>
      <c r="I49" s="415">
        <v>0</v>
      </c>
    </row>
    <row r="50" spans="1:9" s="417" customFormat="1" ht="24">
      <c r="A50" s="497" t="s">
        <v>906</v>
      </c>
      <c r="B50" s="487"/>
      <c r="C50" s="487"/>
      <c r="D50" s="487" t="s">
        <v>180</v>
      </c>
      <c r="E50" s="13"/>
      <c r="F50" s="13"/>
      <c r="G50" s="13"/>
      <c r="H50" s="415">
        <v>135.24</v>
      </c>
      <c r="I50" s="415">
        <v>30.96</v>
      </c>
    </row>
    <row r="51" spans="1:9" s="14" customFormat="1" ht="24">
      <c r="A51" s="497" t="s">
        <v>907</v>
      </c>
      <c r="B51" s="487"/>
      <c r="C51" s="487"/>
      <c r="D51" s="487" t="s">
        <v>176</v>
      </c>
      <c r="E51" s="13"/>
      <c r="F51" s="13"/>
      <c r="G51" s="13"/>
      <c r="H51" s="415">
        <v>116.73</v>
      </c>
      <c r="I51" s="415">
        <v>775.34</v>
      </c>
    </row>
    <row r="52" spans="1:9" s="502" customFormat="1" ht="24">
      <c r="A52" s="498" t="s">
        <v>908</v>
      </c>
      <c r="B52" s="499"/>
      <c r="C52" s="499"/>
      <c r="D52" s="499" t="s">
        <v>171</v>
      </c>
      <c r="E52" s="500"/>
      <c r="F52" s="500"/>
      <c r="G52" s="500"/>
      <c r="H52" s="501">
        <v>26.72</v>
      </c>
      <c r="I52" s="501">
        <v>0</v>
      </c>
    </row>
    <row r="53" spans="1:9" s="14" customFormat="1" ht="12.75">
      <c r="A53" s="497" t="s">
        <v>910</v>
      </c>
      <c r="B53" s="414"/>
      <c r="C53" s="414"/>
      <c r="D53" s="487" t="s">
        <v>233</v>
      </c>
      <c r="E53" s="13"/>
      <c r="F53" s="13"/>
      <c r="G53" s="13"/>
      <c r="H53" s="415">
        <v>21.22</v>
      </c>
      <c r="I53" s="415">
        <v>0</v>
      </c>
    </row>
    <row r="54" spans="1:9" s="502" customFormat="1" ht="24">
      <c r="A54" s="498" t="s">
        <v>911</v>
      </c>
      <c r="B54" s="499"/>
      <c r="C54" s="499"/>
      <c r="D54" s="499" t="s">
        <v>170</v>
      </c>
      <c r="E54" s="500"/>
      <c r="F54" s="500"/>
      <c r="G54" s="500"/>
      <c r="H54" s="501">
        <v>210.31</v>
      </c>
      <c r="I54" s="501">
        <v>0</v>
      </c>
    </row>
    <row r="55" spans="1:9" s="502" customFormat="1" ht="12.75">
      <c r="A55" s="498" t="s">
        <v>913</v>
      </c>
      <c r="B55" s="499"/>
      <c r="C55" s="499"/>
      <c r="D55" s="499" t="s">
        <v>173</v>
      </c>
      <c r="E55" s="500"/>
      <c r="F55" s="500"/>
      <c r="G55" s="500"/>
      <c r="H55" s="501">
        <v>230.33</v>
      </c>
      <c r="I55" s="501">
        <v>1290.22</v>
      </c>
    </row>
    <row r="56" spans="1:9" s="502" customFormat="1" ht="12.75">
      <c r="A56" s="498" t="s">
        <v>914</v>
      </c>
      <c r="B56" s="503"/>
      <c r="C56" s="503"/>
      <c r="D56" s="499" t="s">
        <v>169</v>
      </c>
      <c r="E56" s="500"/>
      <c r="F56" s="500"/>
      <c r="G56" s="500"/>
      <c r="H56" s="501">
        <v>18.2</v>
      </c>
      <c r="I56" s="501">
        <v>0</v>
      </c>
    </row>
    <row r="57" spans="1:9" s="417" customFormat="1" ht="12.75">
      <c r="A57" s="497" t="s">
        <v>918</v>
      </c>
      <c r="B57" s="487"/>
      <c r="C57" s="487"/>
      <c r="D57" s="487" t="s">
        <v>158</v>
      </c>
      <c r="E57" s="13"/>
      <c r="F57" s="13"/>
      <c r="G57" s="13"/>
      <c r="H57" s="415">
        <v>74.93</v>
      </c>
      <c r="I57" s="415">
        <v>30.85</v>
      </c>
    </row>
    <row r="58" spans="1:9" s="14" customFormat="1" ht="24">
      <c r="A58" s="497" t="s">
        <v>919</v>
      </c>
      <c r="B58" s="414"/>
      <c r="C58" s="414"/>
      <c r="D58" s="487" t="s">
        <v>1187</v>
      </c>
      <c r="E58" s="13"/>
      <c r="F58" s="13"/>
      <c r="G58" s="13"/>
      <c r="H58" s="415">
        <v>161.73</v>
      </c>
      <c r="I58" s="415">
        <v>1004.32</v>
      </c>
    </row>
    <row r="59" spans="1:9" s="417" customFormat="1" ht="24">
      <c r="A59" s="497" t="s">
        <v>921</v>
      </c>
      <c r="B59" s="414"/>
      <c r="C59" s="414"/>
      <c r="D59" s="487" t="s">
        <v>1188</v>
      </c>
      <c r="E59" s="13"/>
      <c r="F59" s="13"/>
      <c r="G59" s="13"/>
      <c r="H59" s="415">
        <v>134.48</v>
      </c>
      <c r="I59" s="415">
        <v>194.83</v>
      </c>
    </row>
    <row r="60" spans="1:9" s="417" customFormat="1" ht="24">
      <c r="A60" s="497" t="s">
        <v>923</v>
      </c>
      <c r="B60" s="414"/>
      <c r="C60" s="414"/>
      <c r="D60" s="487" t="s">
        <v>1189</v>
      </c>
      <c r="E60" s="13"/>
      <c r="F60" s="13"/>
      <c r="G60" s="13"/>
      <c r="H60" s="415">
        <v>317.89</v>
      </c>
      <c r="I60" s="415">
        <v>667.38</v>
      </c>
    </row>
    <row r="61" spans="1:9" s="14" customFormat="1" ht="24">
      <c r="A61" s="497" t="s">
        <v>924</v>
      </c>
      <c r="B61" s="487"/>
      <c r="C61" s="487"/>
      <c r="D61" s="487" t="s">
        <v>1190</v>
      </c>
      <c r="E61" s="13"/>
      <c r="F61" s="13"/>
      <c r="G61" s="13"/>
      <c r="H61" s="415">
        <v>60.21</v>
      </c>
      <c r="I61" s="415">
        <v>0</v>
      </c>
    </row>
    <row r="62" spans="1:9" s="17" customFormat="1" ht="23.25" customHeight="1">
      <c r="A62" s="86" t="s">
        <v>26</v>
      </c>
      <c r="B62" s="23"/>
      <c r="C62" s="23"/>
      <c r="D62" s="24"/>
      <c r="E62" s="43">
        <f>SUM(E41:E61)</f>
        <v>0</v>
      </c>
      <c r="F62" s="24"/>
      <c r="G62" s="24"/>
      <c r="H62" s="56">
        <f>SUM(H41:H61)</f>
        <v>2503.02</v>
      </c>
      <c r="I62" s="56">
        <f>SUM(I41:I61)</f>
        <v>5249.5</v>
      </c>
    </row>
    <row r="63" spans="1:9" s="17" customFormat="1" ht="102" customHeight="1">
      <c r="A63" s="227" t="s">
        <v>297</v>
      </c>
      <c r="B63" s="228" t="s">
        <v>477</v>
      </c>
      <c r="C63" s="197" t="s">
        <v>284</v>
      </c>
      <c r="D63" s="185"/>
      <c r="E63" s="185"/>
      <c r="F63" s="185"/>
      <c r="G63" s="185"/>
      <c r="H63" s="58"/>
      <c r="I63" s="58"/>
    </row>
    <row r="64" spans="1:9" s="17" customFormat="1" ht="24" customHeight="1">
      <c r="A64" s="25" t="s">
        <v>268</v>
      </c>
      <c r="B64" s="25"/>
      <c r="C64" s="25"/>
      <c r="D64" s="19" t="s">
        <v>836</v>
      </c>
      <c r="E64" s="13"/>
      <c r="F64" s="13"/>
      <c r="G64" s="13"/>
      <c r="H64" s="47"/>
      <c r="I64" s="47"/>
    </row>
    <row r="65" spans="1:9" s="17" customFormat="1" ht="27" customHeight="1">
      <c r="A65" s="25" t="s">
        <v>268</v>
      </c>
      <c r="B65" s="25"/>
      <c r="C65" s="25"/>
      <c r="D65" s="19" t="s">
        <v>161</v>
      </c>
      <c r="E65" s="21"/>
      <c r="F65" s="21"/>
      <c r="G65" s="21"/>
      <c r="H65" s="47"/>
      <c r="I65" s="47"/>
    </row>
    <row r="66" spans="1:9" s="17" customFormat="1" ht="23.25" customHeight="1">
      <c r="A66" s="86" t="s">
        <v>267</v>
      </c>
      <c r="B66" s="23"/>
      <c r="C66" s="23"/>
      <c r="D66" s="24"/>
      <c r="E66" s="24"/>
      <c r="F66" s="24"/>
      <c r="G66" s="24"/>
      <c r="H66" s="56">
        <f>SUM(H64:H65)</f>
        <v>0</v>
      </c>
      <c r="I66" s="56">
        <f>SUM(I64:I65)</f>
        <v>0</v>
      </c>
    </row>
    <row r="67" spans="1:9" s="17" customFormat="1" ht="77.25" customHeight="1">
      <c r="A67" s="231" t="s">
        <v>278</v>
      </c>
      <c r="B67" s="228" t="s">
        <v>449</v>
      </c>
      <c r="C67" s="185">
        <v>223</v>
      </c>
      <c r="D67" s="185"/>
      <c r="E67" s="185"/>
      <c r="F67" s="185"/>
      <c r="G67" s="185"/>
      <c r="H67" s="56"/>
      <c r="I67" s="56"/>
    </row>
    <row r="68" spans="1:9" s="17" customFormat="1" ht="42.75" customHeight="1">
      <c r="A68" s="119" t="s">
        <v>102</v>
      </c>
      <c r="B68" s="8"/>
      <c r="C68" s="8"/>
      <c r="D68" s="37" t="s">
        <v>110</v>
      </c>
      <c r="E68" s="37">
        <v>197.8</v>
      </c>
      <c r="F68" s="37"/>
      <c r="G68" s="37"/>
      <c r="H68" s="47"/>
      <c r="I68" s="47"/>
    </row>
    <row r="69" spans="1:9" s="17" customFormat="1" ht="23.25" customHeight="1">
      <c r="A69" s="93" t="s">
        <v>267</v>
      </c>
      <c r="B69" s="23"/>
      <c r="C69" s="23"/>
      <c r="D69" s="24"/>
      <c r="E69" s="43">
        <f>E68</f>
        <v>197.8</v>
      </c>
      <c r="F69" s="24"/>
      <c r="G69" s="24"/>
      <c r="H69" s="56">
        <f>H68</f>
        <v>0</v>
      </c>
      <c r="I69" s="56">
        <f>I68</f>
        <v>0</v>
      </c>
    </row>
    <row r="70" spans="1:9" s="17" customFormat="1" ht="93.75" customHeight="1">
      <c r="A70" s="227" t="s">
        <v>292</v>
      </c>
      <c r="B70" s="228" t="s">
        <v>473</v>
      </c>
      <c r="C70" s="197" t="s">
        <v>284</v>
      </c>
      <c r="D70" s="193"/>
      <c r="E70" s="186"/>
      <c r="F70" s="197"/>
      <c r="G70" s="210"/>
      <c r="H70" s="73"/>
      <c r="I70" s="73"/>
    </row>
    <row r="71" spans="1:9" s="17" customFormat="1" ht="39" customHeight="1">
      <c r="A71" s="118" t="s">
        <v>65</v>
      </c>
      <c r="B71" s="25"/>
      <c r="C71" s="25"/>
      <c r="D71" s="13" t="s">
        <v>66</v>
      </c>
      <c r="E71" s="150">
        <v>416.1</v>
      </c>
      <c r="F71" s="150"/>
      <c r="G71" s="150"/>
      <c r="H71" s="47"/>
      <c r="I71" s="47"/>
    </row>
    <row r="72" spans="1:9" s="17" customFormat="1" ht="39" customHeight="1">
      <c r="A72" s="118" t="s">
        <v>65</v>
      </c>
      <c r="B72" s="25"/>
      <c r="C72" s="25"/>
      <c r="D72" s="21" t="s">
        <v>224</v>
      </c>
      <c r="E72" s="150">
        <v>250.1</v>
      </c>
      <c r="F72" s="150"/>
      <c r="G72" s="150"/>
      <c r="H72" s="47">
        <v>112.04</v>
      </c>
      <c r="I72" s="47">
        <v>0</v>
      </c>
    </row>
    <row r="73" spans="1:9" s="17" customFormat="1" ht="39" customHeight="1">
      <c r="A73" s="118" t="s">
        <v>65</v>
      </c>
      <c r="B73" s="25"/>
      <c r="C73" s="25"/>
      <c r="D73" s="21" t="s">
        <v>178</v>
      </c>
      <c r="E73" s="150">
        <v>102.3</v>
      </c>
      <c r="F73" s="150"/>
      <c r="G73" s="150"/>
      <c r="H73" s="47">
        <v>40.38</v>
      </c>
      <c r="I73" s="47">
        <v>272.39</v>
      </c>
    </row>
    <row r="74" spans="1:9" s="17" customFormat="1" ht="39" customHeight="1">
      <c r="A74" s="118" t="s">
        <v>65</v>
      </c>
      <c r="B74" s="25"/>
      <c r="C74" s="25"/>
      <c r="D74" s="21" t="s">
        <v>114</v>
      </c>
      <c r="E74" s="150">
        <v>118.3</v>
      </c>
      <c r="F74" s="150"/>
      <c r="G74" s="150"/>
      <c r="H74" s="47">
        <v>398.37</v>
      </c>
      <c r="I74" s="47">
        <v>1920.96</v>
      </c>
    </row>
    <row r="75" spans="1:9" s="17" customFormat="1" ht="39" customHeight="1">
      <c r="A75" s="118" t="s">
        <v>65</v>
      </c>
      <c r="B75" s="25"/>
      <c r="C75" s="25"/>
      <c r="D75" s="25" t="s">
        <v>930</v>
      </c>
      <c r="E75" s="150">
        <v>1444.6</v>
      </c>
      <c r="F75" s="150"/>
      <c r="G75" s="150"/>
      <c r="H75" s="47"/>
      <c r="I75" s="47"/>
    </row>
    <row r="76" spans="1:9" s="17" customFormat="1" ht="23.25" customHeight="1">
      <c r="A76" s="91" t="s">
        <v>282</v>
      </c>
      <c r="B76" s="20"/>
      <c r="C76" s="20"/>
      <c r="D76" s="18"/>
      <c r="E76" s="44">
        <f>SUM(E71:E75)</f>
        <v>2331.4</v>
      </c>
      <c r="F76" s="29"/>
      <c r="G76" s="29"/>
      <c r="H76" s="73">
        <f>SUM(H71:H75)</f>
        <v>550.79</v>
      </c>
      <c r="I76" s="73">
        <f>SUM(I71:I75)</f>
        <v>2193.35</v>
      </c>
    </row>
    <row r="77" spans="1:9" s="17" customFormat="1" ht="73.5" customHeight="1">
      <c r="A77" s="227" t="s">
        <v>298</v>
      </c>
      <c r="B77" s="228" t="s">
        <v>478</v>
      </c>
      <c r="C77" s="197" t="s">
        <v>284</v>
      </c>
      <c r="D77" s="211"/>
      <c r="E77" s="212"/>
      <c r="F77" s="212"/>
      <c r="G77" s="212"/>
      <c r="H77" s="73"/>
      <c r="I77" s="73"/>
    </row>
    <row r="78" spans="1:9" s="17" customFormat="1" ht="19.5" customHeight="1">
      <c r="A78" s="118" t="s">
        <v>111</v>
      </c>
      <c r="B78" s="25"/>
      <c r="C78" s="25"/>
      <c r="D78" s="20" t="s">
        <v>112</v>
      </c>
      <c r="E78" s="151"/>
      <c r="F78" s="151"/>
      <c r="G78" s="151"/>
      <c r="H78" s="74">
        <v>0</v>
      </c>
      <c r="I78" s="74">
        <v>0</v>
      </c>
    </row>
    <row r="79" spans="1:9" s="17" customFormat="1" ht="17.25" customHeight="1">
      <c r="A79" s="118" t="s">
        <v>111</v>
      </c>
      <c r="B79" s="25"/>
      <c r="C79" s="25"/>
      <c r="D79" s="20" t="s">
        <v>220</v>
      </c>
      <c r="E79" s="151"/>
      <c r="F79" s="151"/>
      <c r="G79" s="151"/>
      <c r="H79" s="74">
        <v>38.4</v>
      </c>
      <c r="I79" s="74">
        <v>196.36</v>
      </c>
    </row>
    <row r="80" spans="1:9" s="17" customFormat="1" ht="15" customHeight="1">
      <c r="A80" s="118" t="s">
        <v>111</v>
      </c>
      <c r="B80" s="25"/>
      <c r="C80" s="25"/>
      <c r="D80" s="19" t="s">
        <v>69</v>
      </c>
      <c r="E80" s="150"/>
      <c r="F80" s="150"/>
      <c r="G80" s="150"/>
      <c r="H80" s="74">
        <v>0</v>
      </c>
      <c r="I80" s="74">
        <v>0</v>
      </c>
    </row>
    <row r="81" spans="1:9" s="17" customFormat="1" ht="13.5" customHeight="1">
      <c r="A81" s="118" t="s">
        <v>111</v>
      </c>
      <c r="B81" s="25"/>
      <c r="C81" s="25"/>
      <c r="D81" s="19" t="s">
        <v>46</v>
      </c>
      <c r="E81" s="150"/>
      <c r="F81" s="150"/>
      <c r="G81" s="150"/>
      <c r="H81" s="74">
        <v>0</v>
      </c>
      <c r="I81" s="74">
        <v>0</v>
      </c>
    </row>
    <row r="82" spans="1:9" s="17" customFormat="1" ht="19.5" customHeight="1">
      <c r="A82" s="118" t="s">
        <v>111</v>
      </c>
      <c r="B82" s="25"/>
      <c r="C82" s="25"/>
      <c r="D82" s="19" t="s">
        <v>874</v>
      </c>
      <c r="E82" s="150"/>
      <c r="F82" s="150"/>
      <c r="G82" s="150"/>
      <c r="H82" s="74">
        <v>0</v>
      </c>
      <c r="I82" s="74">
        <v>0</v>
      </c>
    </row>
    <row r="83" spans="1:9" s="17" customFormat="1" ht="23.25" customHeight="1">
      <c r="A83" s="91" t="s">
        <v>267</v>
      </c>
      <c r="B83" s="20"/>
      <c r="C83" s="20"/>
      <c r="D83" s="24"/>
      <c r="E83" s="27"/>
      <c r="F83" s="27"/>
      <c r="G83" s="27"/>
      <c r="H83" s="73">
        <f>SUM(H78:H82)</f>
        <v>38.4</v>
      </c>
      <c r="I83" s="73">
        <f>SUM(I78:I82)</f>
        <v>196.36</v>
      </c>
    </row>
    <row r="84" spans="1:9" s="17" customFormat="1" ht="54" customHeight="1">
      <c r="A84" s="227" t="s">
        <v>299</v>
      </c>
      <c r="B84" s="228" t="s">
        <v>479</v>
      </c>
      <c r="C84" s="197" t="s">
        <v>284</v>
      </c>
      <c r="D84" s="185"/>
      <c r="E84" s="210"/>
      <c r="F84" s="210"/>
      <c r="G84" s="210"/>
      <c r="H84" s="73"/>
      <c r="I84" s="73"/>
    </row>
    <row r="85" spans="1:9" s="17" customFormat="1" ht="23.25" customHeight="1">
      <c r="A85" s="119" t="s">
        <v>45</v>
      </c>
      <c r="B85" s="8"/>
      <c r="C85" s="8"/>
      <c r="D85" s="37"/>
      <c r="E85" s="37"/>
      <c r="F85" s="37"/>
      <c r="G85" s="37"/>
      <c r="H85" s="47"/>
      <c r="I85" s="47"/>
    </row>
    <row r="86" spans="1:9" s="17" customFormat="1" ht="23.25" customHeight="1">
      <c r="A86" s="93" t="s">
        <v>142</v>
      </c>
      <c r="B86" s="23"/>
      <c r="C86" s="23"/>
      <c r="D86" s="24"/>
      <c r="E86" s="24"/>
      <c r="F86" s="24"/>
      <c r="G86" s="24"/>
      <c r="H86" s="56">
        <f>H85</f>
        <v>0</v>
      </c>
      <c r="I86" s="56">
        <f>I85</f>
        <v>0</v>
      </c>
    </row>
    <row r="87" spans="1:9" s="17" customFormat="1" ht="59.25" customHeight="1">
      <c r="A87" s="227" t="s">
        <v>301</v>
      </c>
      <c r="B87" s="228" t="s">
        <v>447</v>
      </c>
      <c r="C87" s="197" t="s">
        <v>302</v>
      </c>
      <c r="D87" s="185"/>
      <c r="E87" s="210"/>
      <c r="F87" s="210"/>
      <c r="G87" s="210"/>
      <c r="H87" s="73"/>
      <c r="I87" s="73"/>
    </row>
    <row r="88" spans="1:9" s="17" customFormat="1" ht="23.25" customHeight="1">
      <c r="A88" s="26" t="s">
        <v>262</v>
      </c>
      <c r="B88" s="131"/>
      <c r="C88" s="131"/>
      <c r="D88" s="29" t="s">
        <v>319</v>
      </c>
      <c r="E88" s="179">
        <v>75.2</v>
      </c>
      <c r="F88" s="24"/>
      <c r="G88" s="167"/>
      <c r="H88" s="47">
        <v>12.74</v>
      </c>
      <c r="I88" s="47">
        <v>0.76</v>
      </c>
    </row>
    <row r="89" spans="1:9" s="17" customFormat="1" ht="23.25" customHeight="1">
      <c r="A89" s="26" t="s">
        <v>262</v>
      </c>
      <c r="B89" s="178"/>
      <c r="C89" s="178"/>
      <c r="D89" s="29" t="s">
        <v>320</v>
      </c>
      <c r="E89" s="179">
        <v>63.5</v>
      </c>
      <c r="F89" s="24"/>
      <c r="G89" s="167"/>
      <c r="H89" s="47">
        <v>14.7</v>
      </c>
      <c r="I89" s="47">
        <v>20.11</v>
      </c>
    </row>
    <row r="90" spans="1:9" s="17" customFormat="1" ht="23.25" customHeight="1">
      <c r="A90" s="26" t="s">
        <v>262</v>
      </c>
      <c r="B90" s="178"/>
      <c r="C90" s="178"/>
      <c r="D90" s="29" t="s">
        <v>321</v>
      </c>
      <c r="E90" s="179">
        <v>33.4</v>
      </c>
      <c r="F90" s="24"/>
      <c r="G90" s="167"/>
      <c r="H90" s="47">
        <v>12.16</v>
      </c>
      <c r="I90" s="47">
        <v>18.91</v>
      </c>
    </row>
    <row r="91" spans="1:9" s="17" customFormat="1" ht="23.25" customHeight="1">
      <c r="A91" s="26" t="s">
        <v>262</v>
      </c>
      <c r="B91" s="178"/>
      <c r="C91" s="178"/>
      <c r="D91" s="29" t="s">
        <v>322</v>
      </c>
      <c r="E91" s="179">
        <v>117.7</v>
      </c>
      <c r="F91" s="24"/>
      <c r="G91" s="167"/>
      <c r="H91" s="47">
        <v>23.17</v>
      </c>
      <c r="I91" s="47">
        <v>36</v>
      </c>
    </row>
    <row r="92" spans="1:9" s="17" customFormat="1" ht="23.25" customHeight="1">
      <c r="A92" s="93" t="s">
        <v>261</v>
      </c>
      <c r="B92" s="23"/>
      <c r="C92" s="23"/>
      <c r="D92" s="24"/>
      <c r="E92" s="43">
        <f>SUM(E88:E91)</f>
        <v>289.8</v>
      </c>
      <c r="F92" s="24"/>
      <c r="G92" s="43">
        <f>SUM(G88:G91)</f>
        <v>0</v>
      </c>
      <c r="H92" s="56">
        <f>SUM(H88:H91)</f>
        <v>62.77</v>
      </c>
      <c r="I92" s="56">
        <f>SUM(I88:I91)</f>
        <v>75.78</v>
      </c>
    </row>
    <row r="93" spans="1:9" s="17" customFormat="1" ht="38.25" customHeight="1">
      <c r="A93" s="184" t="s">
        <v>274</v>
      </c>
      <c r="B93" s="185"/>
      <c r="C93" s="185"/>
      <c r="D93" s="185"/>
      <c r="E93" s="210"/>
      <c r="F93" s="210"/>
      <c r="G93" s="210"/>
      <c r="H93" s="73"/>
      <c r="I93" s="73"/>
    </row>
    <row r="94" spans="1:9" s="17" customFormat="1" ht="23.25" customHeight="1">
      <c r="A94" s="93"/>
      <c r="B94" s="23"/>
      <c r="C94" s="23"/>
      <c r="D94" s="24"/>
      <c r="E94" s="24"/>
      <c r="F94" s="24"/>
      <c r="G94" s="24"/>
      <c r="H94" s="47"/>
      <c r="I94" s="47"/>
    </row>
    <row r="95" spans="1:9" s="17" customFormat="1" ht="23.25" customHeight="1">
      <c r="A95" s="93" t="s">
        <v>261</v>
      </c>
      <c r="B95" s="23"/>
      <c r="C95" s="23"/>
      <c r="D95" s="24"/>
      <c r="E95" s="24"/>
      <c r="F95" s="24"/>
      <c r="G95" s="24"/>
      <c r="H95" s="56">
        <f>H94</f>
        <v>0</v>
      </c>
      <c r="I95" s="56">
        <f>I94</f>
        <v>0</v>
      </c>
    </row>
    <row r="96" spans="1:9" s="17" customFormat="1" ht="78.75" customHeight="1">
      <c r="A96" s="227" t="s">
        <v>290</v>
      </c>
      <c r="B96" s="228" t="s">
        <v>469</v>
      </c>
      <c r="C96" s="197" t="s">
        <v>284</v>
      </c>
      <c r="D96" s="185"/>
      <c r="E96" s="210"/>
      <c r="F96" s="210"/>
      <c r="G96" s="210"/>
      <c r="H96" s="73"/>
      <c r="I96" s="73"/>
    </row>
    <row r="97" spans="1:9" s="17" customFormat="1" ht="23.25" customHeight="1">
      <c r="A97" s="528" t="s">
        <v>41</v>
      </c>
      <c r="B97" s="529"/>
      <c r="C97" s="25"/>
      <c r="D97" s="531" t="s">
        <v>1363</v>
      </c>
      <c r="E97" s="532"/>
      <c r="F97" s="532"/>
      <c r="G97" s="532"/>
      <c r="H97" s="533">
        <v>99.25</v>
      </c>
      <c r="I97" s="533">
        <v>424.01</v>
      </c>
    </row>
    <row r="98" spans="1:9" s="17" customFormat="1" ht="23.25" customHeight="1">
      <c r="A98" s="530" t="s">
        <v>430</v>
      </c>
      <c r="B98" s="529"/>
      <c r="C98" s="25"/>
      <c r="D98" s="531"/>
      <c r="E98" s="532"/>
      <c r="F98" s="532"/>
      <c r="G98" s="532"/>
      <c r="H98" s="533">
        <v>0</v>
      </c>
      <c r="I98" s="533">
        <v>0</v>
      </c>
    </row>
    <row r="99" spans="1:9" s="17" customFormat="1" ht="23.25" customHeight="1">
      <c r="A99" s="530" t="s">
        <v>639</v>
      </c>
      <c r="B99" s="529" t="s">
        <v>1361</v>
      </c>
      <c r="C99" s="25"/>
      <c r="D99" s="531" t="s">
        <v>892</v>
      </c>
      <c r="E99" s="532"/>
      <c r="F99" s="532"/>
      <c r="G99" s="532"/>
      <c r="H99" s="533">
        <v>97.05</v>
      </c>
      <c r="I99" s="533">
        <v>28.09</v>
      </c>
    </row>
    <row r="100" spans="1:9" s="17" customFormat="1" ht="60" customHeight="1">
      <c r="A100" s="530" t="s">
        <v>541</v>
      </c>
      <c r="B100" s="529" t="s">
        <v>1362</v>
      </c>
      <c r="C100" s="25"/>
      <c r="D100" s="531" t="s">
        <v>1364</v>
      </c>
      <c r="E100" s="532"/>
      <c r="F100" s="532"/>
      <c r="G100" s="532"/>
      <c r="H100" s="533">
        <v>8.8</v>
      </c>
      <c r="I100" s="533">
        <v>0</v>
      </c>
    </row>
    <row r="101" spans="1:9" s="17" customFormat="1" ht="23.25" customHeight="1">
      <c r="A101" s="91" t="s">
        <v>306</v>
      </c>
      <c r="B101" s="20"/>
      <c r="C101" s="20"/>
      <c r="D101" s="18"/>
      <c r="E101" s="29"/>
      <c r="F101" s="29"/>
      <c r="G101" s="29"/>
      <c r="H101" s="73">
        <f>SUM(H97:H100)</f>
        <v>205.1</v>
      </c>
      <c r="I101" s="73">
        <f>SUM(I97:I100)</f>
        <v>452.1</v>
      </c>
    </row>
    <row r="102" spans="1:9" s="17" customFormat="1" ht="23.25" customHeight="1">
      <c r="A102" s="227" t="s">
        <v>305</v>
      </c>
      <c r="B102" s="228" t="s">
        <v>471</v>
      </c>
      <c r="C102" s="185">
        <v>223</v>
      </c>
      <c r="D102" s="185"/>
      <c r="E102" s="185"/>
      <c r="F102" s="185"/>
      <c r="G102" s="185"/>
      <c r="H102" s="56"/>
      <c r="I102" s="56"/>
    </row>
    <row r="103" spans="1:9" s="17" customFormat="1" ht="23.25" customHeight="1">
      <c r="A103" s="22" t="s">
        <v>225</v>
      </c>
      <c r="B103" s="22"/>
      <c r="C103" s="22"/>
      <c r="D103" s="22" t="s">
        <v>226</v>
      </c>
      <c r="E103" s="37">
        <v>197.8</v>
      </c>
      <c r="F103" s="37"/>
      <c r="G103" s="37"/>
      <c r="H103" s="47"/>
      <c r="I103" s="47"/>
    </row>
    <row r="104" spans="1:9" s="17" customFormat="1" ht="23.25" customHeight="1">
      <c r="A104" s="106" t="s">
        <v>23</v>
      </c>
      <c r="B104" s="85"/>
      <c r="C104" s="85"/>
      <c r="D104" s="24"/>
      <c r="E104" s="43">
        <f>E103</f>
        <v>197.8</v>
      </c>
      <c r="F104" s="24"/>
      <c r="G104" s="24"/>
      <c r="H104" s="56">
        <f>H103</f>
        <v>0</v>
      </c>
      <c r="I104" s="56">
        <f>I103</f>
        <v>0</v>
      </c>
    </row>
    <row r="105" spans="1:9" s="17" customFormat="1" ht="30" customHeight="1" thickBot="1">
      <c r="A105" s="99" t="s">
        <v>25</v>
      </c>
      <c r="B105" s="94"/>
      <c r="C105" s="94"/>
      <c r="D105" s="190"/>
      <c r="E105" s="190"/>
      <c r="F105" s="190"/>
      <c r="G105" s="190"/>
      <c r="H105" s="77">
        <f>H15+H19+H36+H39+H62+H66+H69+H76+H83+H86+H92+H95+H101+H104</f>
        <v>5960.58</v>
      </c>
      <c r="I105" s="77">
        <f>I15+I19+I36+I39+I62+I66+I69+I76+I83+I86+I92+I95+I101+I104</f>
        <v>10246.74</v>
      </c>
    </row>
    <row r="106" spans="2:9" s="14" customFormat="1" ht="12.75">
      <c r="B106" s="53"/>
      <c r="C106" s="53"/>
      <c r="D106" s="53"/>
      <c r="E106" s="53"/>
      <c r="F106" s="53"/>
      <c r="G106" s="53"/>
      <c r="H106" s="72"/>
      <c r="I106" s="72"/>
    </row>
    <row r="107" spans="1:9" s="14" customFormat="1" ht="15.75">
      <c r="A107" s="87"/>
      <c r="B107" s="129"/>
      <c r="C107" s="129"/>
      <c r="D107" s="129"/>
      <c r="E107" s="129"/>
      <c r="F107" s="129"/>
      <c r="G107" s="129"/>
      <c r="H107" s="237"/>
      <c r="I107" s="237"/>
    </row>
    <row r="108" spans="1:9" s="14" customFormat="1" ht="15.75">
      <c r="A108" s="87"/>
      <c r="B108" s="87"/>
      <c r="C108" s="87"/>
      <c r="D108" s="87"/>
      <c r="E108" s="87"/>
      <c r="F108" s="87"/>
      <c r="G108" s="87"/>
      <c r="H108" s="237"/>
      <c r="I108" s="72"/>
    </row>
    <row r="109" spans="8:9" s="14" customFormat="1" ht="12.75">
      <c r="H109" s="72"/>
      <c r="I109" s="72"/>
    </row>
    <row r="110" spans="8:9" s="14" customFormat="1" ht="12.75">
      <c r="H110" s="72"/>
      <c r="I110" s="72"/>
    </row>
    <row r="111" spans="8:9" s="14" customFormat="1" ht="12.75">
      <c r="H111" s="72"/>
      <c r="I111" s="72"/>
    </row>
    <row r="112" spans="8:9" s="14" customFormat="1" ht="12.75">
      <c r="H112" s="72"/>
      <c r="I112" s="72"/>
    </row>
    <row r="113" spans="8:9" s="14" customFormat="1" ht="12.75">
      <c r="H113" s="72"/>
      <c r="I113" s="72"/>
    </row>
    <row r="114" spans="2:9" s="14" customFormat="1" ht="12.75">
      <c r="B114" s="53"/>
      <c r="C114" s="53"/>
      <c r="D114" s="53"/>
      <c r="E114" s="53"/>
      <c r="F114" s="53"/>
      <c r="G114" s="53"/>
      <c r="H114" s="72"/>
      <c r="I114" s="72"/>
    </row>
    <row r="115" spans="2:9" s="14" customFormat="1" ht="12.75">
      <c r="B115" s="53"/>
      <c r="C115" s="53"/>
      <c r="D115" s="53"/>
      <c r="E115" s="53"/>
      <c r="F115" s="53"/>
      <c r="G115" s="53"/>
      <c r="H115" s="72"/>
      <c r="I115" s="72"/>
    </row>
    <row r="116" spans="2:9" s="14" customFormat="1" ht="12.75">
      <c r="B116" s="53"/>
      <c r="C116" s="53"/>
      <c r="D116" s="53"/>
      <c r="E116" s="53"/>
      <c r="F116" s="53"/>
      <c r="G116" s="53"/>
      <c r="H116" s="72"/>
      <c r="I116" s="72"/>
    </row>
  </sheetData>
  <sheetProtection/>
  <mergeCells count="7">
    <mergeCell ref="B5:B8"/>
    <mergeCell ref="A1:I1"/>
    <mergeCell ref="I5:I8"/>
    <mergeCell ref="A5:A8"/>
    <mergeCell ref="C5:C8"/>
    <mergeCell ref="D5:D8"/>
    <mergeCell ref="H5:H8"/>
  </mergeCells>
  <printOptions/>
  <pageMargins left="0.1968503937007874" right="0.1968503937007874" top="0.3937007874015748" bottom="0.3937007874015748" header="0.11811023622047245" footer="0.11811023622047245"/>
  <pageSetup horizontalDpi="600" verticalDpi="600" orientation="landscape" paperSize="9" scale="65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K372"/>
  <sheetViews>
    <sheetView zoomScale="80" zoomScaleNormal="80" zoomScalePageLayoutView="0" workbookViewId="0" topLeftCell="A1">
      <pane xSplit="2" ySplit="9" topLeftCell="C348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L2" sqref="L1:V16384"/>
    </sheetView>
  </sheetViews>
  <sheetFormatPr defaultColWidth="9.00390625" defaultRowHeight="12.75"/>
  <cols>
    <col min="1" max="1" width="29.375" style="191" customWidth="1"/>
    <col min="2" max="2" width="15.625" style="191" customWidth="1"/>
    <col min="3" max="3" width="11.875" style="191" customWidth="1"/>
    <col min="4" max="4" width="26.75390625" style="191" customWidth="1"/>
    <col min="5" max="6" width="24.25390625" style="191" hidden="1" customWidth="1"/>
    <col min="7" max="7" width="16.125" style="191" customWidth="1"/>
    <col min="8" max="8" width="12.00390625" style="54" customWidth="1"/>
    <col min="9" max="11" width="8.25390625" style="80" hidden="1" customWidth="1"/>
    <col min="12" max="16384" width="9.125" style="191" customWidth="1"/>
  </cols>
  <sheetData>
    <row r="1" spans="1:11" s="3" customFormat="1" ht="16.5">
      <c r="A1" s="553" t="s">
        <v>978</v>
      </c>
      <c r="B1" s="553"/>
      <c r="C1" s="553"/>
      <c r="D1" s="553"/>
      <c r="E1" s="553"/>
      <c r="F1" s="553"/>
      <c r="G1" s="553"/>
      <c r="H1" s="553"/>
      <c r="I1" s="553"/>
      <c r="J1" s="553"/>
      <c r="K1" s="553"/>
    </row>
    <row r="2" spans="1:11" s="4" customFormat="1" ht="16.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8:11" s="5" customFormat="1" ht="15.75">
      <c r="H3" s="5" t="s">
        <v>230</v>
      </c>
      <c r="I3" s="62"/>
      <c r="J3" s="62"/>
      <c r="K3" s="62"/>
    </row>
    <row r="4" spans="8:11" s="4" customFormat="1" ht="13.5" thickBot="1">
      <c r="H4" s="34"/>
      <c r="I4" s="78"/>
      <c r="J4" s="78"/>
      <c r="K4" s="78"/>
    </row>
    <row r="5" spans="1:11" s="4" customFormat="1" ht="12.75" customHeight="1">
      <c r="A5" s="557" t="s">
        <v>10</v>
      </c>
      <c r="B5" s="546" t="s">
        <v>441</v>
      </c>
      <c r="C5" s="546" t="s">
        <v>442</v>
      </c>
      <c r="D5" s="559" t="s">
        <v>11</v>
      </c>
      <c r="E5" s="147" t="s">
        <v>314</v>
      </c>
      <c r="F5" s="147" t="s">
        <v>315</v>
      </c>
      <c r="G5" s="147" t="s">
        <v>316</v>
      </c>
      <c r="H5" s="550" t="s">
        <v>979</v>
      </c>
      <c r="I5" s="554" t="s">
        <v>273</v>
      </c>
      <c r="J5" s="555"/>
      <c r="K5" s="556"/>
    </row>
    <row r="6" spans="1:11" s="4" customFormat="1" ht="12.75">
      <c r="A6" s="558"/>
      <c r="B6" s="547"/>
      <c r="C6" s="547"/>
      <c r="D6" s="549"/>
      <c r="E6" s="148"/>
      <c r="F6" s="148"/>
      <c r="G6" s="148"/>
      <c r="H6" s="551"/>
      <c r="I6" s="546" t="s">
        <v>443</v>
      </c>
      <c r="J6" s="546" t="s">
        <v>272</v>
      </c>
      <c r="K6" s="546" t="s">
        <v>444</v>
      </c>
    </row>
    <row r="7" spans="1:11" s="4" customFormat="1" ht="12.75" customHeight="1">
      <c r="A7" s="558"/>
      <c r="B7" s="547"/>
      <c r="C7" s="547"/>
      <c r="D7" s="549"/>
      <c r="E7" s="148"/>
      <c r="F7" s="148"/>
      <c r="G7" s="148"/>
      <c r="H7" s="551"/>
      <c r="I7" s="547"/>
      <c r="J7" s="547"/>
      <c r="K7" s="547"/>
    </row>
    <row r="8" spans="1:11" s="4" customFormat="1" ht="12.75">
      <c r="A8" s="558"/>
      <c r="B8" s="548"/>
      <c r="C8" s="548"/>
      <c r="D8" s="549"/>
      <c r="E8" s="149"/>
      <c r="F8" s="149"/>
      <c r="G8" s="149"/>
      <c r="H8" s="552"/>
      <c r="I8" s="548"/>
      <c r="J8" s="548"/>
      <c r="K8" s="548"/>
    </row>
    <row r="9" spans="1:11" s="34" customFormat="1" ht="12.75">
      <c r="A9" s="33">
        <v>1</v>
      </c>
      <c r="B9" s="33">
        <v>2</v>
      </c>
      <c r="C9" s="33">
        <v>3</v>
      </c>
      <c r="D9" s="33">
        <v>4</v>
      </c>
      <c r="E9" s="33"/>
      <c r="F9" s="33"/>
      <c r="G9" s="33"/>
      <c r="H9" s="33">
        <v>9</v>
      </c>
      <c r="I9" s="33">
        <v>12</v>
      </c>
      <c r="J9" s="33">
        <v>13</v>
      </c>
      <c r="K9" s="33">
        <v>14</v>
      </c>
    </row>
    <row r="10" spans="1:11" s="11" customFormat="1" ht="31.5">
      <c r="A10" s="229" t="s">
        <v>445</v>
      </c>
      <c r="B10" s="230" t="s">
        <v>446</v>
      </c>
      <c r="C10" s="185">
        <v>223</v>
      </c>
      <c r="D10" s="188"/>
      <c r="E10" s="194"/>
      <c r="F10" s="188"/>
      <c r="G10" s="188"/>
      <c r="H10" s="192"/>
      <c r="I10" s="213"/>
      <c r="J10" s="213"/>
      <c r="K10" s="213"/>
    </row>
    <row r="11" spans="1:11" s="14" customFormat="1" ht="12.75">
      <c r="A11" s="12" t="s">
        <v>184</v>
      </c>
      <c r="B11" s="12"/>
      <c r="C11" s="12"/>
      <c r="D11" s="12" t="s">
        <v>42</v>
      </c>
      <c r="E11" s="163">
        <v>11656</v>
      </c>
      <c r="F11" s="12"/>
      <c r="G11" s="12"/>
      <c r="H11" s="58">
        <v>291.77</v>
      </c>
      <c r="I11" s="58"/>
      <c r="J11" s="58"/>
      <c r="K11" s="58"/>
    </row>
    <row r="12" spans="1:11" s="14" customFormat="1" ht="33.75">
      <c r="A12" s="420" t="s">
        <v>313</v>
      </c>
      <c r="B12" s="12"/>
      <c r="C12" s="12"/>
      <c r="D12" s="12" t="s">
        <v>86</v>
      </c>
      <c r="E12" s="163"/>
      <c r="F12" s="12"/>
      <c r="G12" s="12"/>
      <c r="H12" s="58">
        <v>212.27</v>
      </c>
      <c r="I12" s="58"/>
      <c r="J12" s="58"/>
      <c r="K12" s="58"/>
    </row>
    <row r="13" spans="1:11" s="17" customFormat="1" ht="21">
      <c r="A13" s="83" t="s">
        <v>13</v>
      </c>
      <c r="B13" s="100"/>
      <c r="C13" s="100"/>
      <c r="D13" s="15"/>
      <c r="E13" s="164"/>
      <c r="F13" s="15"/>
      <c r="G13" s="15"/>
      <c r="H13" s="56">
        <f>SUM(H11:H12)</f>
        <v>504.04</v>
      </c>
      <c r="I13" s="56"/>
      <c r="J13" s="56"/>
      <c r="K13" s="56"/>
    </row>
    <row r="14" spans="1:11" s="11" customFormat="1" ht="72">
      <c r="A14" s="227" t="s">
        <v>450</v>
      </c>
      <c r="B14" s="228" t="s">
        <v>451</v>
      </c>
      <c r="C14" s="182">
        <v>241</v>
      </c>
      <c r="D14" s="188"/>
      <c r="E14" s="194"/>
      <c r="F14" s="188"/>
      <c r="G14" s="188"/>
      <c r="H14" s="192"/>
      <c r="I14" s="56"/>
      <c r="J14" s="56"/>
      <c r="K14" s="56"/>
    </row>
    <row r="15" spans="1:11" s="11" customFormat="1" ht="72">
      <c r="A15" s="318" t="s">
        <v>688</v>
      </c>
      <c r="B15" s="12"/>
      <c r="C15" s="12"/>
      <c r="D15" s="12" t="s">
        <v>991</v>
      </c>
      <c r="E15" s="163"/>
      <c r="F15" s="12"/>
      <c r="G15" s="12"/>
      <c r="H15" s="461">
        <v>89.82</v>
      </c>
      <c r="I15" s="58"/>
      <c r="J15" s="58"/>
      <c r="K15" s="58"/>
    </row>
    <row r="16" spans="1:11" s="11" customFormat="1" ht="60">
      <c r="A16" s="318" t="s">
        <v>689</v>
      </c>
      <c r="B16" s="12"/>
      <c r="C16" s="12"/>
      <c r="D16" s="12" t="s">
        <v>992</v>
      </c>
      <c r="E16" s="163"/>
      <c r="F16" s="12"/>
      <c r="G16" s="12"/>
      <c r="H16" s="461">
        <v>64.74</v>
      </c>
      <c r="I16" s="58"/>
      <c r="J16" s="58"/>
      <c r="K16" s="58"/>
    </row>
    <row r="17" spans="1:11" s="11" customFormat="1" ht="96">
      <c r="A17" s="318" t="s">
        <v>690</v>
      </c>
      <c r="B17" s="12"/>
      <c r="C17" s="12"/>
      <c r="D17" s="12" t="s">
        <v>993</v>
      </c>
      <c r="E17" s="163"/>
      <c r="F17" s="12"/>
      <c r="G17" s="12"/>
      <c r="H17" s="461">
        <v>113.28</v>
      </c>
      <c r="I17" s="58"/>
      <c r="J17" s="58"/>
      <c r="K17" s="58"/>
    </row>
    <row r="18" spans="1:11" s="11" customFormat="1" ht="60">
      <c r="A18" s="318" t="s">
        <v>691</v>
      </c>
      <c r="B18" s="12"/>
      <c r="C18" s="12"/>
      <c r="D18" s="12" t="s">
        <v>994</v>
      </c>
      <c r="E18" s="163"/>
      <c r="F18" s="12"/>
      <c r="G18" s="12"/>
      <c r="H18" s="461">
        <v>91.35</v>
      </c>
      <c r="I18" s="58"/>
      <c r="J18" s="58"/>
      <c r="K18" s="58"/>
    </row>
    <row r="19" spans="1:11" s="11" customFormat="1" ht="96">
      <c r="A19" s="318" t="s">
        <v>692</v>
      </c>
      <c r="B19" s="12"/>
      <c r="C19" s="12"/>
      <c r="D19" s="12" t="s">
        <v>995</v>
      </c>
      <c r="E19" s="163"/>
      <c r="F19" s="12"/>
      <c r="G19" s="12"/>
      <c r="H19" s="461">
        <v>116.38</v>
      </c>
      <c r="I19" s="58"/>
      <c r="J19" s="58"/>
      <c r="K19" s="58"/>
    </row>
    <row r="20" spans="1:11" s="11" customFormat="1" ht="72">
      <c r="A20" s="318" t="s">
        <v>693</v>
      </c>
      <c r="B20" s="12"/>
      <c r="C20" s="12"/>
      <c r="D20" s="12" t="s">
        <v>996</v>
      </c>
      <c r="E20" s="163"/>
      <c r="F20" s="12"/>
      <c r="G20" s="12"/>
      <c r="H20" s="461">
        <v>113.43</v>
      </c>
      <c r="I20" s="58"/>
      <c r="J20" s="58"/>
      <c r="K20" s="58"/>
    </row>
    <row r="21" spans="1:11" s="11" customFormat="1" ht="60">
      <c r="A21" s="318" t="s">
        <v>504</v>
      </c>
      <c r="B21" s="12"/>
      <c r="C21" s="12"/>
      <c r="D21" s="12" t="s">
        <v>997</v>
      </c>
      <c r="E21" s="163"/>
      <c r="F21" s="12"/>
      <c r="G21" s="12"/>
      <c r="H21" s="461">
        <v>49.55</v>
      </c>
      <c r="I21" s="58"/>
      <c r="J21" s="58"/>
      <c r="K21" s="58"/>
    </row>
    <row r="22" spans="1:11" s="11" customFormat="1" ht="72">
      <c r="A22" s="318" t="s">
        <v>694</v>
      </c>
      <c r="B22" s="12"/>
      <c r="C22" s="12"/>
      <c r="D22" s="12" t="s">
        <v>998</v>
      </c>
      <c r="E22" s="163"/>
      <c r="F22" s="12"/>
      <c r="G22" s="12"/>
      <c r="H22" s="461">
        <v>180.78</v>
      </c>
      <c r="I22" s="58"/>
      <c r="J22" s="58"/>
      <c r="K22" s="58"/>
    </row>
    <row r="23" spans="1:11" s="11" customFormat="1" ht="72">
      <c r="A23" s="318" t="s">
        <v>695</v>
      </c>
      <c r="B23" s="12"/>
      <c r="C23" s="12"/>
      <c r="D23" s="12" t="s">
        <v>999</v>
      </c>
      <c r="E23" s="163"/>
      <c r="F23" s="12"/>
      <c r="G23" s="12"/>
      <c r="H23" s="461">
        <v>113.07</v>
      </c>
      <c r="I23" s="58"/>
      <c r="J23" s="58"/>
      <c r="K23" s="58"/>
    </row>
    <row r="24" spans="1:11" s="11" customFormat="1" ht="72">
      <c r="A24" s="318" t="s">
        <v>798</v>
      </c>
      <c r="B24" s="12"/>
      <c r="C24" s="12"/>
      <c r="D24" s="12" t="s">
        <v>1000</v>
      </c>
      <c r="E24" s="163"/>
      <c r="F24" s="12"/>
      <c r="G24" s="12"/>
      <c r="H24" s="461">
        <v>90.19</v>
      </c>
      <c r="I24" s="58"/>
      <c r="J24" s="58"/>
      <c r="K24" s="58"/>
    </row>
    <row r="25" spans="1:11" s="11" customFormat="1" ht="96">
      <c r="A25" s="318" t="s">
        <v>493</v>
      </c>
      <c r="B25" s="12"/>
      <c r="C25" s="12"/>
      <c r="D25" s="12" t="s">
        <v>1001</v>
      </c>
      <c r="E25" s="163"/>
      <c r="F25" s="12"/>
      <c r="G25" s="12"/>
      <c r="H25" s="461">
        <v>36.06</v>
      </c>
      <c r="I25" s="58"/>
      <c r="J25" s="58"/>
      <c r="K25" s="58"/>
    </row>
    <row r="26" spans="1:11" s="11" customFormat="1" ht="60">
      <c r="A26" s="318" t="s">
        <v>817</v>
      </c>
      <c r="B26" s="12"/>
      <c r="C26" s="12"/>
      <c r="D26" s="12" t="s">
        <v>1002</v>
      </c>
      <c r="E26" s="163"/>
      <c r="F26" s="12"/>
      <c r="G26" s="12"/>
      <c r="H26" s="461">
        <v>73.8</v>
      </c>
      <c r="I26" s="58"/>
      <c r="J26" s="58"/>
      <c r="K26" s="58"/>
    </row>
    <row r="27" spans="1:11" s="11" customFormat="1" ht="60">
      <c r="A27" s="318" t="s">
        <v>696</v>
      </c>
      <c r="B27" s="12"/>
      <c r="C27" s="12"/>
      <c r="D27" s="12" t="s">
        <v>1003</v>
      </c>
      <c r="E27" s="163"/>
      <c r="F27" s="12"/>
      <c r="G27" s="12"/>
      <c r="H27" s="461">
        <v>32.35</v>
      </c>
      <c r="I27" s="58"/>
      <c r="J27" s="58"/>
      <c r="K27" s="58"/>
    </row>
    <row r="28" spans="1:11" s="11" customFormat="1" ht="60">
      <c r="A28" s="318" t="s">
        <v>697</v>
      </c>
      <c r="B28" s="12"/>
      <c r="C28" s="12"/>
      <c r="D28" s="12" t="s">
        <v>1004</v>
      </c>
      <c r="E28" s="163"/>
      <c r="F28" s="12"/>
      <c r="G28" s="12"/>
      <c r="H28" s="461">
        <v>170.29</v>
      </c>
      <c r="I28" s="58"/>
      <c r="J28" s="58"/>
      <c r="K28" s="58"/>
    </row>
    <row r="29" spans="1:11" s="11" customFormat="1" ht="72">
      <c r="A29" s="318" t="s">
        <v>698</v>
      </c>
      <c r="B29" s="12"/>
      <c r="C29" s="12"/>
      <c r="D29" s="12" t="s">
        <v>1005</v>
      </c>
      <c r="E29" s="163"/>
      <c r="F29" s="12"/>
      <c r="G29" s="12"/>
      <c r="H29" s="461">
        <v>17.09</v>
      </c>
      <c r="I29" s="58"/>
      <c r="J29" s="58"/>
      <c r="K29" s="58"/>
    </row>
    <row r="30" spans="1:11" s="11" customFormat="1" ht="60">
      <c r="A30" s="318" t="s">
        <v>496</v>
      </c>
      <c r="B30" s="12"/>
      <c r="C30" s="12"/>
      <c r="D30" s="12" t="s">
        <v>1006</v>
      </c>
      <c r="E30" s="163"/>
      <c r="F30" s="12"/>
      <c r="G30" s="12"/>
      <c r="H30" s="461">
        <v>39.28</v>
      </c>
      <c r="I30" s="58"/>
      <c r="J30" s="58"/>
      <c r="K30" s="58"/>
    </row>
    <row r="31" spans="1:11" s="11" customFormat="1" ht="108">
      <c r="A31" s="318" t="s">
        <v>934</v>
      </c>
      <c r="B31" s="12"/>
      <c r="C31" s="12"/>
      <c r="D31" s="12" t="s">
        <v>1007</v>
      </c>
      <c r="E31" s="163"/>
      <c r="F31" s="12"/>
      <c r="G31" s="12"/>
      <c r="H31" s="461">
        <v>81.76</v>
      </c>
      <c r="I31" s="58"/>
      <c r="J31" s="58"/>
      <c r="K31" s="58"/>
    </row>
    <row r="32" spans="1:11" s="11" customFormat="1" ht="60">
      <c r="A32" s="318" t="s">
        <v>699</v>
      </c>
      <c r="B32" s="12"/>
      <c r="C32" s="12"/>
      <c r="D32" s="12" t="s">
        <v>1008</v>
      </c>
      <c r="E32" s="163"/>
      <c r="F32" s="12"/>
      <c r="G32" s="12"/>
      <c r="H32" s="461">
        <v>72.42</v>
      </c>
      <c r="I32" s="58"/>
      <c r="J32" s="58"/>
      <c r="K32" s="58"/>
    </row>
    <row r="33" spans="1:11" s="11" customFormat="1" ht="60">
      <c r="A33" s="318" t="s">
        <v>700</v>
      </c>
      <c r="B33" s="12"/>
      <c r="C33" s="12"/>
      <c r="D33" s="12" t="s">
        <v>1009</v>
      </c>
      <c r="E33" s="163"/>
      <c r="F33" s="12"/>
      <c r="G33" s="12"/>
      <c r="H33" s="461">
        <v>81.8</v>
      </c>
      <c r="I33" s="58"/>
      <c r="J33" s="58"/>
      <c r="K33" s="58"/>
    </row>
    <row r="34" spans="1:11" s="11" customFormat="1" ht="60">
      <c r="A34" s="318" t="s">
        <v>701</v>
      </c>
      <c r="B34" s="12"/>
      <c r="C34" s="12"/>
      <c r="D34" s="12" t="s">
        <v>1010</v>
      </c>
      <c r="E34" s="163"/>
      <c r="F34" s="12"/>
      <c r="G34" s="12"/>
      <c r="H34" s="461">
        <v>274.67</v>
      </c>
      <c r="I34" s="58"/>
      <c r="J34" s="58"/>
      <c r="K34" s="58"/>
    </row>
    <row r="35" spans="1:11" s="11" customFormat="1" ht="60">
      <c r="A35" s="318" t="s">
        <v>702</v>
      </c>
      <c r="B35" s="12"/>
      <c r="C35" s="12"/>
      <c r="D35" s="12" t="s">
        <v>1011</v>
      </c>
      <c r="E35" s="163"/>
      <c r="F35" s="12"/>
      <c r="G35" s="12"/>
      <c r="H35" s="461">
        <v>24.3</v>
      </c>
      <c r="I35" s="58"/>
      <c r="J35" s="58"/>
      <c r="K35" s="58"/>
    </row>
    <row r="36" spans="1:11" s="11" customFormat="1" ht="60">
      <c r="A36" s="318" t="s">
        <v>703</v>
      </c>
      <c r="B36" s="12"/>
      <c r="C36" s="12"/>
      <c r="D36" s="12" t="s">
        <v>1012</v>
      </c>
      <c r="E36" s="163"/>
      <c r="F36" s="12"/>
      <c r="G36" s="12"/>
      <c r="H36" s="461">
        <v>25.54</v>
      </c>
      <c r="I36" s="58"/>
      <c r="J36" s="58"/>
      <c r="K36" s="58"/>
    </row>
    <row r="37" spans="1:11" s="11" customFormat="1" ht="96">
      <c r="A37" s="318" t="s">
        <v>704</v>
      </c>
      <c r="B37" s="12"/>
      <c r="C37" s="12"/>
      <c r="D37" s="12" t="s">
        <v>1013</v>
      </c>
      <c r="E37" s="163"/>
      <c r="F37" s="12"/>
      <c r="G37" s="12"/>
      <c r="H37" s="461">
        <v>84</v>
      </c>
      <c r="I37" s="58"/>
      <c r="J37" s="58"/>
      <c r="K37" s="58"/>
    </row>
    <row r="38" spans="1:11" s="11" customFormat="1" ht="60">
      <c r="A38" s="318" t="s">
        <v>705</v>
      </c>
      <c r="B38" s="12"/>
      <c r="C38" s="12"/>
      <c r="D38" s="12" t="s">
        <v>1014</v>
      </c>
      <c r="E38" s="163"/>
      <c r="F38" s="12"/>
      <c r="G38" s="12"/>
      <c r="H38" s="461">
        <v>72.35</v>
      </c>
      <c r="I38" s="58"/>
      <c r="J38" s="58"/>
      <c r="K38" s="58"/>
    </row>
    <row r="39" spans="1:11" s="11" customFormat="1" ht="60">
      <c r="A39" s="318" t="s">
        <v>706</v>
      </c>
      <c r="B39" s="12"/>
      <c r="C39" s="12"/>
      <c r="D39" s="12" t="s">
        <v>1015</v>
      </c>
      <c r="E39" s="163"/>
      <c r="F39" s="12"/>
      <c r="G39" s="12"/>
      <c r="H39" s="461">
        <v>44.25</v>
      </c>
      <c r="I39" s="58"/>
      <c r="J39" s="58"/>
      <c r="K39" s="58"/>
    </row>
    <row r="40" spans="1:11" s="11" customFormat="1" ht="72">
      <c r="A40" s="318" t="s">
        <v>707</v>
      </c>
      <c r="B40" s="12"/>
      <c r="C40" s="12"/>
      <c r="D40" s="12" t="s">
        <v>1016</v>
      </c>
      <c r="E40" s="163"/>
      <c r="F40" s="12"/>
      <c r="G40" s="12"/>
      <c r="H40" s="461">
        <v>48.04</v>
      </c>
      <c r="I40" s="58"/>
      <c r="J40" s="58"/>
      <c r="K40" s="58"/>
    </row>
    <row r="41" spans="1:11" s="11" customFormat="1" ht="72">
      <c r="A41" s="318" t="s">
        <v>708</v>
      </c>
      <c r="B41" s="12"/>
      <c r="C41" s="12"/>
      <c r="D41" s="12" t="s">
        <v>1017</v>
      </c>
      <c r="E41" s="163"/>
      <c r="F41" s="12"/>
      <c r="G41" s="12"/>
      <c r="H41" s="461">
        <v>63.07</v>
      </c>
      <c r="I41" s="58"/>
      <c r="J41" s="58"/>
      <c r="K41" s="58"/>
    </row>
    <row r="42" spans="1:11" s="11" customFormat="1" ht="60">
      <c r="A42" s="318" t="s">
        <v>517</v>
      </c>
      <c r="B42" s="12"/>
      <c r="C42" s="12"/>
      <c r="D42" s="12" t="s">
        <v>1018</v>
      </c>
      <c r="E42" s="163"/>
      <c r="F42" s="12"/>
      <c r="G42" s="12"/>
      <c r="H42" s="461">
        <v>125.4</v>
      </c>
      <c r="I42" s="58"/>
      <c r="J42" s="58"/>
      <c r="K42" s="58"/>
    </row>
    <row r="43" spans="1:11" s="11" customFormat="1" ht="72">
      <c r="A43" s="318" t="s">
        <v>681</v>
      </c>
      <c r="B43" s="12"/>
      <c r="C43" s="12"/>
      <c r="D43" s="12" t="s">
        <v>1019</v>
      </c>
      <c r="E43" s="163"/>
      <c r="F43" s="12"/>
      <c r="G43" s="12"/>
      <c r="H43" s="461">
        <v>209</v>
      </c>
      <c r="I43" s="58"/>
      <c r="J43" s="58"/>
      <c r="K43" s="58"/>
    </row>
    <row r="44" spans="1:11" s="11" customFormat="1" ht="72">
      <c r="A44" s="318" t="s">
        <v>510</v>
      </c>
      <c r="B44" s="12"/>
      <c r="C44" s="12"/>
      <c r="D44" s="12" t="s">
        <v>1020</v>
      </c>
      <c r="E44" s="163"/>
      <c r="F44" s="12"/>
      <c r="G44" s="12"/>
      <c r="H44" s="461">
        <v>111.78</v>
      </c>
      <c r="I44" s="58"/>
      <c r="J44" s="58"/>
      <c r="K44" s="58"/>
    </row>
    <row r="45" spans="1:11" s="11" customFormat="1" ht="96">
      <c r="A45" s="318" t="s">
        <v>516</v>
      </c>
      <c r="B45" s="12"/>
      <c r="C45" s="12"/>
      <c r="D45" s="12" t="s">
        <v>1021</v>
      </c>
      <c r="E45" s="163"/>
      <c r="F45" s="12"/>
      <c r="G45" s="12"/>
      <c r="H45" s="461">
        <v>60.34</v>
      </c>
      <c r="I45" s="58"/>
      <c r="J45" s="58"/>
      <c r="K45" s="58"/>
    </row>
    <row r="46" spans="1:11" s="11" customFormat="1" ht="72">
      <c r="A46" s="318" t="s">
        <v>500</v>
      </c>
      <c r="B46" s="12"/>
      <c r="C46" s="12"/>
      <c r="D46" s="12" t="s">
        <v>1022</v>
      </c>
      <c r="E46" s="163"/>
      <c r="F46" s="12"/>
      <c r="G46" s="12"/>
      <c r="H46" s="461">
        <v>102.18</v>
      </c>
      <c r="I46" s="58"/>
      <c r="J46" s="58"/>
      <c r="K46" s="58"/>
    </row>
    <row r="47" spans="1:11" s="11" customFormat="1" ht="60">
      <c r="A47" s="318" t="s">
        <v>935</v>
      </c>
      <c r="B47" s="12"/>
      <c r="C47" s="12"/>
      <c r="D47" s="12" t="s">
        <v>1023</v>
      </c>
      <c r="E47" s="163"/>
      <c r="F47" s="12"/>
      <c r="G47" s="12"/>
      <c r="H47" s="461">
        <v>231.18</v>
      </c>
      <c r="I47" s="58"/>
      <c r="J47" s="58"/>
      <c r="K47" s="58"/>
    </row>
    <row r="48" spans="1:11" s="11" customFormat="1" ht="72">
      <c r="A48" s="318" t="s">
        <v>709</v>
      </c>
      <c r="B48" s="12"/>
      <c r="C48" s="12"/>
      <c r="D48" s="12" t="s">
        <v>1024</v>
      </c>
      <c r="E48" s="163"/>
      <c r="F48" s="12"/>
      <c r="G48" s="12"/>
      <c r="H48" s="461">
        <v>28.08</v>
      </c>
      <c r="I48" s="58"/>
      <c r="J48" s="58"/>
      <c r="K48" s="58"/>
    </row>
    <row r="49" spans="1:11" s="11" customFormat="1" ht="60">
      <c r="A49" s="318" t="s">
        <v>936</v>
      </c>
      <c r="B49" s="12"/>
      <c r="C49" s="12"/>
      <c r="D49" s="12" t="s">
        <v>1025</v>
      </c>
      <c r="E49" s="163"/>
      <c r="F49" s="12"/>
      <c r="G49" s="12"/>
      <c r="H49" s="461">
        <v>65.46</v>
      </c>
      <c r="I49" s="58"/>
      <c r="J49" s="58"/>
      <c r="K49" s="58"/>
    </row>
    <row r="50" spans="1:11" s="11" customFormat="1" ht="60">
      <c r="A50" s="318" t="s">
        <v>801</v>
      </c>
      <c r="B50" s="12"/>
      <c r="C50" s="12"/>
      <c r="D50" s="12" t="s">
        <v>1026</v>
      </c>
      <c r="E50" s="163"/>
      <c r="F50" s="12"/>
      <c r="G50" s="12"/>
      <c r="H50" s="461">
        <v>63.78</v>
      </c>
      <c r="I50" s="58"/>
      <c r="J50" s="58"/>
      <c r="K50" s="58"/>
    </row>
    <row r="51" spans="1:11" s="11" customFormat="1" ht="60">
      <c r="A51" s="318" t="s">
        <v>711</v>
      </c>
      <c r="B51" s="12"/>
      <c r="C51" s="12"/>
      <c r="D51" s="12" t="s">
        <v>1027</v>
      </c>
      <c r="E51" s="163"/>
      <c r="F51" s="12"/>
      <c r="G51" s="12"/>
      <c r="H51" s="461">
        <v>128.3</v>
      </c>
      <c r="I51" s="58"/>
      <c r="J51" s="58"/>
      <c r="K51" s="58"/>
    </row>
    <row r="52" spans="1:11" s="11" customFormat="1" ht="60">
      <c r="A52" s="318" t="s">
        <v>501</v>
      </c>
      <c r="B52" s="12"/>
      <c r="C52" s="12"/>
      <c r="D52" s="12" t="s">
        <v>1028</v>
      </c>
      <c r="E52" s="163"/>
      <c r="F52" s="12"/>
      <c r="G52" s="12"/>
      <c r="H52" s="461">
        <v>65.72</v>
      </c>
      <c r="I52" s="58"/>
      <c r="J52" s="58"/>
      <c r="K52" s="58"/>
    </row>
    <row r="53" spans="1:11" s="11" customFormat="1" ht="72">
      <c r="A53" s="318" t="s">
        <v>712</v>
      </c>
      <c r="B53" s="12"/>
      <c r="C53" s="12"/>
      <c r="D53" s="12" t="s">
        <v>1029</v>
      </c>
      <c r="E53" s="163"/>
      <c r="F53" s="12"/>
      <c r="G53" s="12"/>
      <c r="H53" s="461">
        <v>93.79</v>
      </c>
      <c r="I53" s="58"/>
      <c r="J53" s="58"/>
      <c r="K53" s="58"/>
    </row>
    <row r="54" spans="1:11" s="11" customFormat="1" ht="72">
      <c r="A54" s="318" t="s">
        <v>497</v>
      </c>
      <c r="B54" s="12"/>
      <c r="C54" s="12"/>
      <c r="D54" s="12" t="s">
        <v>1030</v>
      </c>
      <c r="E54" s="163"/>
      <c r="F54" s="12"/>
      <c r="G54" s="12"/>
      <c r="H54" s="461">
        <v>85.75</v>
      </c>
      <c r="I54" s="58"/>
      <c r="J54" s="58"/>
      <c r="K54" s="58"/>
    </row>
    <row r="55" spans="1:11" s="11" customFormat="1" ht="108">
      <c r="A55" s="318" t="s">
        <v>713</v>
      </c>
      <c r="B55" s="12"/>
      <c r="C55" s="12"/>
      <c r="D55" s="12" t="s">
        <v>1031</v>
      </c>
      <c r="E55" s="163"/>
      <c r="F55" s="12"/>
      <c r="G55" s="12"/>
      <c r="H55" s="461">
        <v>22.53</v>
      </c>
      <c r="I55" s="58"/>
      <c r="J55" s="58"/>
      <c r="K55" s="58"/>
    </row>
    <row r="56" spans="1:11" s="11" customFormat="1" ht="60">
      <c r="A56" s="318" t="s">
        <v>714</v>
      </c>
      <c r="B56" s="12"/>
      <c r="C56" s="12"/>
      <c r="D56" s="12" t="s">
        <v>1032</v>
      </c>
      <c r="E56" s="163"/>
      <c r="F56" s="12"/>
      <c r="G56" s="12"/>
      <c r="H56" s="461">
        <v>42.81</v>
      </c>
      <c r="I56" s="58"/>
      <c r="J56" s="58"/>
      <c r="K56" s="58"/>
    </row>
    <row r="57" spans="1:11" s="11" customFormat="1" ht="72">
      <c r="A57" s="318" t="s">
        <v>715</v>
      </c>
      <c r="B57" s="12"/>
      <c r="C57" s="12"/>
      <c r="D57" s="12" t="s">
        <v>1033</v>
      </c>
      <c r="E57" s="163"/>
      <c r="F57" s="12"/>
      <c r="G57" s="12"/>
      <c r="H57" s="461">
        <v>169.44</v>
      </c>
      <c r="I57" s="58"/>
      <c r="J57" s="58"/>
      <c r="K57" s="58"/>
    </row>
    <row r="58" spans="1:11" s="11" customFormat="1" ht="96">
      <c r="A58" s="318" t="s">
        <v>506</v>
      </c>
      <c r="B58" s="12"/>
      <c r="C58" s="12"/>
      <c r="D58" s="12" t="s">
        <v>1034</v>
      </c>
      <c r="E58" s="163"/>
      <c r="F58" s="12"/>
      <c r="G58" s="12"/>
      <c r="H58" s="461">
        <v>93.35</v>
      </c>
      <c r="I58" s="58"/>
      <c r="J58" s="58"/>
      <c r="K58" s="58"/>
    </row>
    <row r="59" spans="1:11" s="11" customFormat="1" ht="60">
      <c r="A59" s="318" t="s">
        <v>803</v>
      </c>
      <c r="B59" s="12"/>
      <c r="C59" s="12"/>
      <c r="D59" s="12" t="s">
        <v>1035</v>
      </c>
      <c r="E59" s="163"/>
      <c r="F59" s="12"/>
      <c r="G59" s="12"/>
      <c r="H59" s="461">
        <v>58.46</v>
      </c>
      <c r="I59" s="58"/>
      <c r="J59" s="58"/>
      <c r="K59" s="58"/>
    </row>
    <row r="60" spans="1:11" s="11" customFormat="1" ht="60">
      <c r="A60" s="318" t="s">
        <v>1036</v>
      </c>
      <c r="B60" s="12"/>
      <c r="C60" s="12"/>
      <c r="D60" s="12" t="s">
        <v>1037</v>
      </c>
      <c r="E60" s="163"/>
      <c r="F60" s="12"/>
      <c r="G60" s="12"/>
      <c r="H60" s="461">
        <v>21.73</v>
      </c>
      <c r="I60" s="58"/>
      <c r="J60" s="58"/>
      <c r="K60" s="58"/>
    </row>
    <row r="61" spans="1:11" s="11" customFormat="1" ht="60">
      <c r="A61" s="318" t="s">
        <v>658</v>
      </c>
      <c r="B61" s="12"/>
      <c r="C61" s="12"/>
      <c r="D61" s="12" t="s">
        <v>1038</v>
      </c>
      <c r="E61" s="163"/>
      <c r="F61" s="12"/>
      <c r="G61" s="12"/>
      <c r="H61" s="461">
        <v>25.68</v>
      </c>
      <c r="I61" s="58"/>
      <c r="J61" s="58"/>
      <c r="K61" s="58"/>
    </row>
    <row r="62" spans="1:11" s="11" customFormat="1" ht="96">
      <c r="A62" s="318" t="s">
        <v>810</v>
      </c>
      <c r="B62" s="12"/>
      <c r="C62" s="12"/>
      <c r="D62" s="12" t="s">
        <v>1039</v>
      </c>
      <c r="E62" s="163"/>
      <c r="F62" s="12"/>
      <c r="G62" s="12"/>
      <c r="H62" s="461">
        <v>71.19</v>
      </c>
      <c r="I62" s="58"/>
      <c r="J62" s="58"/>
      <c r="K62" s="58"/>
    </row>
    <row r="63" spans="1:11" s="11" customFormat="1" ht="60">
      <c r="A63" s="318" t="s">
        <v>813</v>
      </c>
      <c r="B63" s="12"/>
      <c r="C63" s="12"/>
      <c r="D63" s="12" t="s">
        <v>1040</v>
      </c>
      <c r="E63" s="163"/>
      <c r="F63" s="12"/>
      <c r="G63" s="12"/>
      <c r="H63" s="461">
        <v>25.42</v>
      </c>
      <c r="I63" s="58"/>
      <c r="J63" s="58"/>
      <c r="K63" s="58"/>
    </row>
    <row r="64" spans="1:11" s="11" customFormat="1" ht="60">
      <c r="A64" s="318" t="s">
        <v>716</v>
      </c>
      <c r="B64" s="12"/>
      <c r="C64" s="12"/>
      <c r="D64" s="12" t="s">
        <v>1041</v>
      </c>
      <c r="E64" s="163"/>
      <c r="F64" s="12"/>
      <c r="G64" s="12"/>
      <c r="H64" s="461">
        <v>29.21</v>
      </c>
      <c r="I64" s="58"/>
      <c r="J64" s="58"/>
      <c r="K64" s="58"/>
    </row>
    <row r="65" spans="1:11" s="11" customFormat="1" ht="72">
      <c r="A65" s="318" t="s">
        <v>717</v>
      </c>
      <c r="B65" s="12"/>
      <c r="C65" s="12"/>
      <c r="D65" s="12" t="s">
        <v>1042</v>
      </c>
      <c r="E65" s="163"/>
      <c r="F65" s="12"/>
      <c r="G65" s="12"/>
      <c r="H65" s="461">
        <v>129.45</v>
      </c>
      <c r="I65" s="58"/>
      <c r="J65" s="58"/>
      <c r="K65" s="58"/>
    </row>
    <row r="66" spans="1:11" s="11" customFormat="1" ht="72">
      <c r="A66" s="318" t="s">
        <v>718</v>
      </c>
      <c r="B66" s="12"/>
      <c r="C66" s="12"/>
      <c r="D66" s="12" t="s">
        <v>1043</v>
      </c>
      <c r="E66" s="163"/>
      <c r="F66" s="12"/>
      <c r="G66" s="12"/>
      <c r="H66" s="461">
        <v>130.99</v>
      </c>
      <c r="I66" s="58"/>
      <c r="J66" s="58"/>
      <c r="K66" s="58"/>
    </row>
    <row r="67" spans="1:11" s="11" customFormat="1" ht="72">
      <c r="A67" s="318" t="s">
        <v>492</v>
      </c>
      <c r="B67" s="12"/>
      <c r="C67" s="12"/>
      <c r="D67" s="12" t="s">
        <v>1044</v>
      </c>
      <c r="E67" s="163"/>
      <c r="F67" s="12"/>
      <c r="G67" s="12"/>
      <c r="H67" s="461">
        <v>76.28</v>
      </c>
      <c r="I67" s="58"/>
      <c r="J67" s="58"/>
      <c r="K67" s="58"/>
    </row>
    <row r="68" spans="1:11" s="11" customFormat="1" ht="96">
      <c r="A68" s="318" t="s">
        <v>719</v>
      </c>
      <c r="B68" s="12"/>
      <c r="C68" s="12"/>
      <c r="D68" s="12" t="s">
        <v>1045</v>
      </c>
      <c r="E68" s="163"/>
      <c r="F68" s="12"/>
      <c r="G68" s="12"/>
      <c r="H68" s="461">
        <v>101.96</v>
      </c>
      <c r="I68" s="58"/>
      <c r="J68" s="58"/>
      <c r="K68" s="58"/>
    </row>
    <row r="69" spans="1:11" s="11" customFormat="1" ht="72">
      <c r="A69" s="318" t="s">
        <v>720</v>
      </c>
      <c r="B69" s="12"/>
      <c r="C69" s="12"/>
      <c r="D69" s="12" t="s">
        <v>1046</v>
      </c>
      <c r="E69" s="163"/>
      <c r="F69" s="12"/>
      <c r="G69" s="12"/>
      <c r="H69" s="461">
        <v>101.96</v>
      </c>
      <c r="I69" s="58"/>
      <c r="J69" s="58"/>
      <c r="K69" s="58"/>
    </row>
    <row r="70" spans="1:11" s="11" customFormat="1" ht="60">
      <c r="A70" s="318" t="s">
        <v>721</v>
      </c>
      <c r="B70" s="12"/>
      <c r="C70" s="12"/>
      <c r="D70" s="12" t="s">
        <v>1047</v>
      </c>
      <c r="E70" s="163"/>
      <c r="F70" s="12"/>
      <c r="G70" s="12"/>
      <c r="H70" s="461">
        <v>106.5</v>
      </c>
      <c r="I70" s="58"/>
      <c r="J70" s="58"/>
      <c r="K70" s="58"/>
    </row>
    <row r="71" spans="1:11" s="11" customFormat="1" ht="60">
      <c r="A71" s="318" t="s">
        <v>722</v>
      </c>
      <c r="B71" s="12"/>
      <c r="C71" s="12"/>
      <c r="D71" s="12" t="s">
        <v>1048</v>
      </c>
      <c r="E71" s="163"/>
      <c r="F71" s="12"/>
      <c r="G71" s="12"/>
      <c r="H71" s="461">
        <v>269.73</v>
      </c>
      <c r="I71" s="58"/>
      <c r="J71" s="58"/>
      <c r="K71" s="58"/>
    </row>
    <row r="72" spans="1:11" s="11" customFormat="1" ht="60">
      <c r="A72" s="318" t="s">
        <v>723</v>
      </c>
      <c r="B72" s="12"/>
      <c r="C72" s="12"/>
      <c r="D72" s="12" t="s">
        <v>1049</v>
      </c>
      <c r="E72" s="163"/>
      <c r="F72" s="12"/>
      <c r="G72" s="12"/>
      <c r="H72" s="461">
        <v>69.46</v>
      </c>
      <c r="I72" s="58"/>
      <c r="J72" s="58"/>
      <c r="K72" s="58"/>
    </row>
    <row r="73" spans="1:11" s="11" customFormat="1" ht="60">
      <c r="A73" s="318" t="s">
        <v>724</v>
      </c>
      <c r="B73" s="12"/>
      <c r="C73" s="12"/>
      <c r="D73" s="12" t="s">
        <v>1050</v>
      </c>
      <c r="E73" s="163"/>
      <c r="F73" s="12"/>
      <c r="G73" s="12"/>
      <c r="H73" s="461">
        <v>35.56</v>
      </c>
      <c r="I73" s="58"/>
      <c r="J73" s="58"/>
      <c r="K73" s="58"/>
    </row>
    <row r="74" spans="1:11" s="11" customFormat="1" ht="60">
      <c r="A74" s="318" t="s">
        <v>502</v>
      </c>
      <c r="B74" s="12"/>
      <c r="C74" s="12"/>
      <c r="D74" s="12" t="s">
        <v>1051</v>
      </c>
      <c r="E74" s="163"/>
      <c r="F74" s="12"/>
      <c r="G74" s="12"/>
      <c r="H74" s="461">
        <v>24.11</v>
      </c>
      <c r="I74" s="58"/>
      <c r="J74" s="58"/>
      <c r="K74" s="58"/>
    </row>
    <row r="75" spans="1:11" s="11" customFormat="1" ht="72">
      <c r="A75" s="318" t="s">
        <v>809</v>
      </c>
      <c r="B75" s="12"/>
      <c r="C75" s="12"/>
      <c r="D75" s="12" t="s">
        <v>1052</v>
      </c>
      <c r="E75" s="163"/>
      <c r="F75" s="12"/>
      <c r="G75" s="12"/>
      <c r="H75" s="461">
        <v>103.6</v>
      </c>
      <c r="I75" s="58"/>
      <c r="J75" s="58"/>
      <c r="K75" s="58"/>
    </row>
    <row r="76" spans="1:11" s="11" customFormat="1" ht="60">
      <c r="A76" s="318" t="s">
        <v>725</v>
      </c>
      <c r="B76" s="12"/>
      <c r="C76" s="12"/>
      <c r="D76" s="12" t="s">
        <v>1053</v>
      </c>
      <c r="E76" s="163"/>
      <c r="F76" s="12"/>
      <c r="G76" s="12"/>
      <c r="H76" s="461">
        <v>85.74</v>
      </c>
      <c r="I76" s="58"/>
      <c r="J76" s="58"/>
      <c r="K76" s="58"/>
    </row>
    <row r="77" spans="1:11" s="11" customFormat="1" ht="60">
      <c r="A77" s="318" t="s">
        <v>805</v>
      </c>
      <c r="B77" s="12"/>
      <c r="C77" s="12"/>
      <c r="D77" s="12" t="s">
        <v>1054</v>
      </c>
      <c r="E77" s="163"/>
      <c r="F77" s="12"/>
      <c r="G77" s="12"/>
      <c r="H77" s="461">
        <v>67.78</v>
      </c>
      <c r="I77" s="58"/>
      <c r="J77" s="58"/>
      <c r="K77" s="58"/>
    </row>
    <row r="78" spans="1:11" s="11" customFormat="1" ht="96">
      <c r="A78" s="318" t="s">
        <v>726</v>
      </c>
      <c r="B78" s="12"/>
      <c r="C78" s="12"/>
      <c r="D78" s="12" t="s">
        <v>1055</v>
      </c>
      <c r="E78" s="163"/>
      <c r="F78" s="12"/>
      <c r="G78" s="12"/>
      <c r="H78" s="461">
        <v>27.37</v>
      </c>
      <c r="I78" s="58"/>
      <c r="J78" s="58"/>
      <c r="K78" s="58"/>
    </row>
    <row r="79" spans="1:11" s="11" customFormat="1" ht="72">
      <c r="A79" s="318" t="s">
        <v>727</v>
      </c>
      <c r="B79" s="12"/>
      <c r="C79" s="12"/>
      <c r="D79" s="12" t="s">
        <v>1056</v>
      </c>
      <c r="E79" s="163"/>
      <c r="F79" s="12"/>
      <c r="G79" s="12"/>
      <c r="H79" s="461">
        <v>76.76</v>
      </c>
      <c r="I79" s="58"/>
      <c r="J79" s="58"/>
      <c r="K79" s="58"/>
    </row>
    <row r="80" spans="1:11" s="11" customFormat="1" ht="60">
      <c r="A80" s="318" t="s">
        <v>507</v>
      </c>
      <c r="B80" s="12"/>
      <c r="C80" s="12"/>
      <c r="D80" s="12" t="s">
        <v>1057</v>
      </c>
      <c r="E80" s="163"/>
      <c r="F80" s="12"/>
      <c r="G80" s="12"/>
      <c r="H80" s="461">
        <v>19.72</v>
      </c>
      <c r="I80" s="58"/>
      <c r="J80" s="58"/>
      <c r="K80" s="58"/>
    </row>
    <row r="81" spans="1:11" s="11" customFormat="1" ht="108">
      <c r="A81" s="318" t="s">
        <v>728</v>
      </c>
      <c r="B81" s="12"/>
      <c r="C81" s="12"/>
      <c r="D81" s="12" t="s">
        <v>1058</v>
      </c>
      <c r="E81" s="163"/>
      <c r="F81" s="12"/>
      <c r="G81" s="12"/>
      <c r="H81" s="461">
        <v>96.3</v>
      </c>
      <c r="I81" s="58"/>
      <c r="J81" s="58"/>
      <c r="K81" s="58"/>
    </row>
    <row r="82" spans="1:11" s="11" customFormat="1" ht="96">
      <c r="A82" s="318" t="s">
        <v>729</v>
      </c>
      <c r="B82" s="12"/>
      <c r="C82" s="12"/>
      <c r="D82" s="12" t="s">
        <v>1059</v>
      </c>
      <c r="E82" s="163"/>
      <c r="F82" s="12"/>
      <c r="G82" s="12"/>
      <c r="H82" s="461">
        <v>55.18</v>
      </c>
      <c r="I82" s="58"/>
      <c r="J82" s="58"/>
      <c r="K82" s="58"/>
    </row>
    <row r="83" spans="1:11" s="11" customFormat="1" ht="72">
      <c r="A83" s="318" t="s">
        <v>688</v>
      </c>
      <c r="B83" s="12"/>
      <c r="C83" s="12"/>
      <c r="D83" s="12" t="s">
        <v>1060</v>
      </c>
      <c r="E83" s="163"/>
      <c r="F83" s="12"/>
      <c r="G83" s="12"/>
      <c r="H83" s="461">
        <v>17.98</v>
      </c>
      <c r="I83" s="58"/>
      <c r="J83" s="58"/>
      <c r="K83" s="58"/>
    </row>
    <row r="84" spans="1:11" s="11" customFormat="1" ht="72">
      <c r="A84" s="318" t="s">
        <v>498</v>
      </c>
      <c r="B84" s="12"/>
      <c r="C84" s="12"/>
      <c r="D84" s="12" t="s">
        <v>1061</v>
      </c>
      <c r="E84" s="163"/>
      <c r="F84" s="12"/>
      <c r="G84" s="12"/>
      <c r="H84" s="461">
        <v>22.76</v>
      </c>
      <c r="I84" s="58"/>
      <c r="J84" s="58"/>
      <c r="K84" s="58"/>
    </row>
    <row r="85" spans="1:11" s="11" customFormat="1" ht="72">
      <c r="A85" s="318" t="s">
        <v>509</v>
      </c>
      <c r="B85" s="12"/>
      <c r="C85" s="12"/>
      <c r="D85" s="12" t="s">
        <v>1062</v>
      </c>
      <c r="E85" s="163"/>
      <c r="F85" s="12"/>
      <c r="G85" s="12"/>
      <c r="H85" s="461">
        <v>83.85</v>
      </c>
      <c r="I85" s="58"/>
      <c r="J85" s="58"/>
      <c r="K85" s="58"/>
    </row>
    <row r="86" spans="1:11" s="11" customFormat="1" ht="96">
      <c r="A86" s="318" t="s">
        <v>730</v>
      </c>
      <c r="B86" s="12"/>
      <c r="C86" s="12"/>
      <c r="D86" s="12" t="s">
        <v>1063</v>
      </c>
      <c r="E86" s="163"/>
      <c r="F86" s="12"/>
      <c r="G86" s="12"/>
      <c r="H86" s="461">
        <v>109.69</v>
      </c>
      <c r="I86" s="58"/>
      <c r="J86" s="58"/>
      <c r="K86" s="58"/>
    </row>
    <row r="87" spans="1:11" s="11" customFormat="1" ht="108">
      <c r="A87" s="318" t="s">
        <v>815</v>
      </c>
      <c r="B87" s="12"/>
      <c r="C87" s="12"/>
      <c r="D87" s="12" t="s">
        <v>1064</v>
      </c>
      <c r="E87" s="163"/>
      <c r="F87" s="12"/>
      <c r="G87" s="12"/>
      <c r="H87" s="461">
        <v>16.34</v>
      </c>
      <c r="I87" s="58"/>
      <c r="J87" s="58"/>
      <c r="K87" s="58"/>
    </row>
    <row r="88" spans="1:11" s="11" customFormat="1" ht="108">
      <c r="A88" s="318" t="s">
        <v>731</v>
      </c>
      <c r="B88" s="12"/>
      <c r="C88" s="12"/>
      <c r="D88" s="12" t="s">
        <v>1065</v>
      </c>
      <c r="E88" s="163"/>
      <c r="F88" s="12"/>
      <c r="G88" s="12"/>
      <c r="H88" s="461">
        <v>97.84</v>
      </c>
      <c r="I88" s="58"/>
      <c r="J88" s="58"/>
      <c r="K88" s="58"/>
    </row>
    <row r="89" spans="1:11" s="11" customFormat="1" ht="72">
      <c r="A89" s="318" t="s">
        <v>732</v>
      </c>
      <c r="B89" s="12"/>
      <c r="C89" s="12"/>
      <c r="D89" s="12" t="s">
        <v>1066</v>
      </c>
      <c r="E89" s="163"/>
      <c r="F89" s="12"/>
      <c r="G89" s="12"/>
      <c r="H89" s="461">
        <v>130.67</v>
      </c>
      <c r="I89" s="58"/>
      <c r="J89" s="58"/>
      <c r="K89" s="58"/>
    </row>
    <row r="90" spans="1:11" s="11" customFormat="1" ht="108">
      <c r="A90" s="318" t="s">
        <v>937</v>
      </c>
      <c r="B90" s="12"/>
      <c r="C90" s="12"/>
      <c r="D90" s="12" t="s">
        <v>1067</v>
      </c>
      <c r="E90" s="163"/>
      <c r="F90" s="12"/>
      <c r="G90" s="12"/>
      <c r="H90" s="461">
        <v>77.54</v>
      </c>
      <c r="I90" s="58"/>
      <c r="J90" s="58"/>
      <c r="K90" s="58"/>
    </row>
    <row r="91" spans="1:11" s="11" customFormat="1" ht="60">
      <c r="A91" s="318" t="s">
        <v>802</v>
      </c>
      <c r="B91" s="12"/>
      <c r="C91" s="12"/>
      <c r="D91" s="12" t="s">
        <v>1068</v>
      </c>
      <c r="E91" s="163"/>
      <c r="F91" s="12"/>
      <c r="G91" s="12"/>
      <c r="H91" s="461">
        <v>23.94</v>
      </c>
      <c r="I91" s="58"/>
      <c r="J91" s="58"/>
      <c r="K91" s="58"/>
    </row>
    <row r="92" spans="1:11" s="11" customFormat="1" ht="60">
      <c r="A92" s="318" t="s">
        <v>797</v>
      </c>
      <c r="B92" s="12"/>
      <c r="C92" s="12"/>
      <c r="D92" s="12" t="s">
        <v>1069</v>
      </c>
      <c r="E92" s="163"/>
      <c r="F92" s="12"/>
      <c r="G92" s="12"/>
      <c r="H92" s="461">
        <v>128.41</v>
      </c>
      <c r="I92" s="58"/>
      <c r="J92" s="58"/>
      <c r="K92" s="58"/>
    </row>
    <row r="93" spans="1:11" s="11" customFormat="1" ht="72">
      <c r="A93" s="318" t="s">
        <v>808</v>
      </c>
      <c r="B93" s="12"/>
      <c r="C93" s="12"/>
      <c r="D93" s="12" t="s">
        <v>1070</v>
      </c>
      <c r="E93" s="163"/>
      <c r="F93" s="12"/>
      <c r="G93" s="12"/>
      <c r="H93" s="461">
        <v>103.62</v>
      </c>
      <c r="I93" s="58"/>
      <c r="J93" s="58"/>
      <c r="K93" s="58"/>
    </row>
    <row r="94" spans="1:11" s="11" customFormat="1" ht="72">
      <c r="A94" s="318" t="s">
        <v>733</v>
      </c>
      <c r="B94" s="12"/>
      <c r="C94" s="12"/>
      <c r="D94" s="12" t="s">
        <v>1071</v>
      </c>
      <c r="E94" s="163"/>
      <c r="F94" s="12"/>
      <c r="G94" s="12"/>
      <c r="H94" s="461">
        <v>109.57</v>
      </c>
      <c r="I94" s="58"/>
      <c r="J94" s="58"/>
      <c r="K94" s="58"/>
    </row>
    <row r="95" spans="1:11" s="11" customFormat="1" ht="60">
      <c r="A95" s="318" t="s">
        <v>818</v>
      </c>
      <c r="B95" s="12"/>
      <c r="C95" s="12"/>
      <c r="D95" s="12" t="s">
        <v>1072</v>
      </c>
      <c r="E95" s="163"/>
      <c r="F95" s="12"/>
      <c r="G95" s="12"/>
      <c r="H95" s="461">
        <v>82.83</v>
      </c>
      <c r="I95" s="58"/>
      <c r="J95" s="58"/>
      <c r="K95" s="58"/>
    </row>
    <row r="96" spans="1:11" s="11" customFormat="1" ht="72">
      <c r="A96" s="318" t="s">
        <v>734</v>
      </c>
      <c r="B96" s="12"/>
      <c r="C96" s="12"/>
      <c r="D96" s="12" t="s">
        <v>1073</v>
      </c>
      <c r="E96" s="163"/>
      <c r="F96" s="12"/>
      <c r="G96" s="12"/>
      <c r="H96" s="461">
        <v>135.69</v>
      </c>
      <c r="I96" s="58"/>
      <c r="J96" s="58"/>
      <c r="K96" s="58"/>
    </row>
    <row r="97" spans="1:11" s="11" customFormat="1" ht="96">
      <c r="A97" s="318" t="s">
        <v>495</v>
      </c>
      <c r="B97" s="12"/>
      <c r="C97" s="12"/>
      <c r="D97" s="12" t="s">
        <v>1074</v>
      </c>
      <c r="E97" s="163"/>
      <c r="F97" s="12"/>
      <c r="G97" s="12"/>
      <c r="H97" s="461">
        <v>109</v>
      </c>
      <c r="I97" s="58"/>
      <c r="J97" s="58"/>
      <c r="K97" s="58"/>
    </row>
    <row r="98" spans="1:11" s="11" customFormat="1" ht="96">
      <c r="A98" s="318" t="s">
        <v>735</v>
      </c>
      <c r="B98" s="12"/>
      <c r="C98" s="12"/>
      <c r="D98" s="12" t="s">
        <v>1075</v>
      </c>
      <c r="E98" s="163"/>
      <c r="F98" s="12"/>
      <c r="G98" s="12"/>
      <c r="H98" s="461">
        <v>86.9</v>
      </c>
      <c r="I98" s="58"/>
      <c r="J98" s="58"/>
      <c r="K98" s="58"/>
    </row>
    <row r="99" spans="1:11" s="11" customFormat="1" ht="60">
      <c r="A99" s="318" t="s">
        <v>736</v>
      </c>
      <c r="B99" s="12"/>
      <c r="C99" s="12"/>
      <c r="D99" s="12" t="s">
        <v>1076</v>
      </c>
      <c r="E99" s="163"/>
      <c r="F99" s="12"/>
      <c r="G99" s="12"/>
      <c r="H99" s="461">
        <v>49.8</v>
      </c>
      <c r="I99" s="58"/>
      <c r="J99" s="58"/>
      <c r="K99" s="58"/>
    </row>
    <row r="100" spans="1:11" s="11" customFormat="1" ht="72">
      <c r="A100" s="318" t="s">
        <v>737</v>
      </c>
      <c r="B100" s="12"/>
      <c r="C100" s="12"/>
      <c r="D100" s="12" t="s">
        <v>1077</v>
      </c>
      <c r="E100" s="163"/>
      <c r="F100" s="12"/>
      <c r="G100" s="12"/>
      <c r="H100" s="461">
        <v>159.6</v>
      </c>
      <c r="I100" s="58"/>
      <c r="J100" s="58"/>
      <c r="K100" s="58"/>
    </row>
    <row r="101" spans="1:11" s="11" customFormat="1" ht="60">
      <c r="A101" s="318" t="s">
        <v>738</v>
      </c>
      <c r="B101" s="12"/>
      <c r="C101" s="12"/>
      <c r="D101" s="12" t="s">
        <v>1078</v>
      </c>
      <c r="E101" s="163"/>
      <c r="F101" s="12"/>
      <c r="G101" s="12"/>
      <c r="H101" s="461">
        <v>29.44</v>
      </c>
      <c r="I101" s="58"/>
      <c r="J101" s="58"/>
      <c r="K101" s="58"/>
    </row>
    <row r="102" spans="1:11" s="11" customFormat="1" ht="72">
      <c r="A102" s="318" t="s">
        <v>739</v>
      </c>
      <c r="B102" s="12"/>
      <c r="C102" s="12"/>
      <c r="D102" s="12" t="s">
        <v>1079</v>
      </c>
      <c r="E102" s="163"/>
      <c r="F102" s="12"/>
      <c r="G102" s="12"/>
      <c r="H102" s="461">
        <v>149.62</v>
      </c>
      <c r="I102" s="58"/>
      <c r="J102" s="58"/>
      <c r="K102" s="58"/>
    </row>
    <row r="103" spans="1:11" s="11" customFormat="1" ht="60">
      <c r="A103" s="318" t="s">
        <v>503</v>
      </c>
      <c r="B103" s="12"/>
      <c r="C103" s="12"/>
      <c r="D103" s="12" t="s">
        <v>1080</v>
      </c>
      <c r="E103" s="163"/>
      <c r="F103" s="12"/>
      <c r="G103" s="12"/>
      <c r="H103" s="461">
        <v>29.72</v>
      </c>
      <c r="I103" s="58"/>
      <c r="J103" s="58"/>
      <c r="K103" s="58"/>
    </row>
    <row r="104" spans="1:11" s="11" customFormat="1" ht="60">
      <c r="A104" s="318" t="s">
        <v>740</v>
      </c>
      <c r="B104" s="12"/>
      <c r="C104" s="12"/>
      <c r="D104" s="12" t="s">
        <v>1081</v>
      </c>
      <c r="E104" s="163"/>
      <c r="F104" s="12"/>
      <c r="G104" s="12"/>
      <c r="H104" s="461">
        <v>62.15</v>
      </c>
      <c r="I104" s="58"/>
      <c r="J104" s="58"/>
      <c r="K104" s="58"/>
    </row>
    <row r="105" spans="1:11" s="11" customFormat="1" ht="72">
      <c r="A105" s="318" t="s">
        <v>812</v>
      </c>
      <c r="B105" s="12"/>
      <c r="C105" s="12"/>
      <c r="D105" s="12" t="s">
        <v>1082</v>
      </c>
      <c r="E105" s="163"/>
      <c r="F105" s="12"/>
      <c r="G105" s="12"/>
      <c r="H105" s="461">
        <v>54.7</v>
      </c>
      <c r="I105" s="58"/>
      <c r="J105" s="58"/>
      <c r="K105" s="58"/>
    </row>
    <row r="106" spans="1:11" s="11" customFormat="1" ht="60">
      <c r="A106" s="318" t="s">
        <v>741</v>
      </c>
      <c r="B106" s="12"/>
      <c r="C106" s="12"/>
      <c r="D106" s="12" t="s">
        <v>1083</v>
      </c>
      <c r="E106" s="163"/>
      <c r="F106" s="12"/>
      <c r="G106" s="12"/>
      <c r="H106" s="461">
        <v>18.3</v>
      </c>
      <c r="I106" s="58"/>
      <c r="J106" s="58"/>
      <c r="K106" s="58"/>
    </row>
    <row r="107" spans="1:11" s="11" customFormat="1" ht="60">
      <c r="A107" s="318" t="s">
        <v>742</v>
      </c>
      <c r="B107" s="12"/>
      <c r="C107" s="12"/>
      <c r="D107" s="12" t="s">
        <v>1084</v>
      </c>
      <c r="E107" s="163"/>
      <c r="F107" s="12"/>
      <c r="G107" s="12"/>
      <c r="H107" s="461">
        <v>85.15</v>
      </c>
      <c r="I107" s="58"/>
      <c r="J107" s="58"/>
      <c r="K107" s="58"/>
    </row>
    <row r="108" spans="1:11" s="11" customFormat="1" ht="60">
      <c r="A108" s="318" t="s">
        <v>508</v>
      </c>
      <c r="B108" s="12"/>
      <c r="C108" s="12"/>
      <c r="D108" s="12" t="s">
        <v>1085</v>
      </c>
      <c r="E108" s="163"/>
      <c r="F108" s="12"/>
      <c r="G108" s="12"/>
      <c r="H108" s="461">
        <v>51.03</v>
      </c>
      <c r="I108" s="58"/>
      <c r="J108" s="58"/>
      <c r="K108" s="58"/>
    </row>
    <row r="109" spans="1:11" s="11" customFormat="1" ht="108">
      <c r="A109" s="318" t="s">
        <v>665</v>
      </c>
      <c r="B109" s="12"/>
      <c r="C109" s="12"/>
      <c r="D109" s="12" t="s">
        <v>1086</v>
      </c>
      <c r="E109" s="163"/>
      <c r="F109" s="12"/>
      <c r="G109" s="12"/>
      <c r="H109" s="461">
        <v>23.96</v>
      </c>
      <c r="I109" s="58"/>
      <c r="J109" s="58"/>
      <c r="K109" s="58"/>
    </row>
    <row r="110" spans="1:11" s="11" customFormat="1" ht="60">
      <c r="A110" s="318" t="s">
        <v>518</v>
      </c>
      <c r="B110" s="12"/>
      <c r="C110" s="12"/>
      <c r="D110" s="12" t="s">
        <v>1087</v>
      </c>
      <c r="E110" s="163"/>
      <c r="F110" s="12"/>
      <c r="G110" s="12"/>
      <c r="H110" s="461">
        <v>57.48</v>
      </c>
      <c r="I110" s="58"/>
      <c r="J110" s="58"/>
      <c r="K110" s="58"/>
    </row>
    <row r="111" spans="1:11" s="11" customFormat="1" ht="60">
      <c r="A111" s="318" t="s">
        <v>743</v>
      </c>
      <c r="B111" s="12"/>
      <c r="C111" s="12"/>
      <c r="D111" s="12" t="s">
        <v>1088</v>
      </c>
      <c r="E111" s="163"/>
      <c r="F111" s="12"/>
      <c r="G111" s="12"/>
      <c r="H111" s="461">
        <v>442.61</v>
      </c>
      <c r="I111" s="58"/>
      <c r="J111" s="58"/>
      <c r="K111" s="58"/>
    </row>
    <row r="112" spans="1:11" s="11" customFormat="1" ht="60">
      <c r="A112" s="318" t="s">
        <v>519</v>
      </c>
      <c r="B112" s="12"/>
      <c r="C112" s="12"/>
      <c r="D112" s="12" t="s">
        <v>1089</v>
      </c>
      <c r="E112" s="163"/>
      <c r="F112" s="12"/>
      <c r="G112" s="12"/>
      <c r="H112" s="461">
        <v>185.57</v>
      </c>
      <c r="I112" s="58"/>
      <c r="J112" s="58"/>
      <c r="K112" s="58"/>
    </row>
    <row r="113" spans="1:11" s="11" customFormat="1" ht="96">
      <c r="A113" s="318" t="s">
        <v>744</v>
      </c>
      <c r="B113" s="12"/>
      <c r="C113" s="12"/>
      <c r="D113" s="12"/>
      <c r="E113" s="163"/>
      <c r="F113" s="12"/>
      <c r="G113" s="12"/>
      <c r="H113" s="462">
        <v>44.75</v>
      </c>
      <c r="I113" s="58"/>
      <c r="J113" s="58"/>
      <c r="K113" s="58"/>
    </row>
    <row r="114" spans="1:11" s="11" customFormat="1" ht="60">
      <c r="A114" s="318" t="s">
        <v>1090</v>
      </c>
      <c r="B114" s="12"/>
      <c r="C114" s="12"/>
      <c r="D114" s="12" t="s">
        <v>1091</v>
      </c>
      <c r="E114" s="163"/>
      <c r="F114" s="12"/>
      <c r="G114" s="12"/>
      <c r="H114" s="319"/>
      <c r="I114" s="58"/>
      <c r="J114" s="58"/>
      <c r="K114" s="58"/>
    </row>
    <row r="115" spans="1:11" s="11" customFormat="1" ht="60">
      <c r="A115" s="318" t="s">
        <v>1094</v>
      </c>
      <c r="B115" s="12"/>
      <c r="C115" s="12"/>
      <c r="D115" s="12" t="s">
        <v>1092</v>
      </c>
      <c r="E115" s="163"/>
      <c r="F115" s="12"/>
      <c r="G115" s="12"/>
      <c r="H115" s="319"/>
      <c r="I115" s="58"/>
      <c r="J115" s="58"/>
      <c r="K115" s="58"/>
    </row>
    <row r="116" spans="1:11" s="11" customFormat="1" ht="60">
      <c r="A116" s="318" t="s">
        <v>1093</v>
      </c>
      <c r="B116" s="12"/>
      <c r="C116" s="12"/>
      <c r="D116" s="12" t="s">
        <v>1095</v>
      </c>
      <c r="E116" s="163"/>
      <c r="F116" s="12"/>
      <c r="G116" s="12"/>
      <c r="H116" s="319"/>
      <c r="I116" s="58"/>
      <c r="J116" s="58"/>
      <c r="K116" s="58"/>
    </row>
    <row r="117" spans="1:11" s="17" customFormat="1" ht="12.75">
      <c r="A117" s="83" t="s">
        <v>14</v>
      </c>
      <c r="B117" s="100"/>
      <c r="C117" s="100"/>
      <c r="D117" s="24"/>
      <c r="E117" s="167"/>
      <c r="F117" s="24"/>
      <c r="G117" s="24"/>
      <c r="H117" s="215">
        <f>SUM(H15:H116)</f>
        <v>8553.2</v>
      </c>
      <c r="I117" s="215">
        <f>SUM(I15:I116)</f>
        <v>0</v>
      </c>
      <c r="J117" s="215">
        <f>SUM(J15:J116)</f>
        <v>0</v>
      </c>
      <c r="K117" s="215">
        <f>SUM(K15:K116)</f>
        <v>0</v>
      </c>
    </row>
    <row r="118" spans="1:11" s="14" customFormat="1" ht="72">
      <c r="A118" s="227" t="s">
        <v>452</v>
      </c>
      <c r="B118" s="228" t="s">
        <v>453</v>
      </c>
      <c r="C118" s="185">
        <v>241</v>
      </c>
      <c r="D118" s="188"/>
      <c r="E118" s="194"/>
      <c r="F118" s="188"/>
      <c r="G118" s="188"/>
      <c r="H118" s="46"/>
      <c r="I118" s="58"/>
      <c r="J118" s="58"/>
      <c r="K118" s="58"/>
    </row>
    <row r="119" spans="1:11" s="14" customFormat="1" ht="60">
      <c r="A119" s="318" t="s">
        <v>823</v>
      </c>
      <c r="B119" s="12"/>
      <c r="C119" s="12"/>
      <c r="D119" s="12"/>
      <c r="E119" s="163"/>
      <c r="F119" s="12"/>
      <c r="G119" s="12"/>
      <c r="H119" s="421">
        <v>258.54</v>
      </c>
      <c r="I119" s="422"/>
      <c r="J119" s="422"/>
      <c r="K119" s="422"/>
    </row>
    <row r="120" spans="1:11" s="14" customFormat="1" ht="72">
      <c r="A120" s="318" t="s">
        <v>745</v>
      </c>
      <c r="B120" s="12"/>
      <c r="C120" s="12"/>
      <c r="D120" s="12"/>
      <c r="E120" s="163"/>
      <c r="F120" s="12"/>
      <c r="G120" s="12"/>
      <c r="H120" s="421">
        <v>113.32</v>
      </c>
      <c r="I120" s="422"/>
      <c r="J120" s="422"/>
      <c r="K120" s="422"/>
    </row>
    <row r="121" spans="1:11" s="14" customFormat="1" ht="72">
      <c r="A121" s="318" t="s">
        <v>747</v>
      </c>
      <c r="B121" s="12"/>
      <c r="C121" s="12"/>
      <c r="D121" s="12"/>
      <c r="E121" s="163"/>
      <c r="F121" s="12"/>
      <c r="G121" s="12"/>
      <c r="H121" s="421">
        <v>289.2</v>
      </c>
      <c r="I121" s="422"/>
      <c r="J121" s="422"/>
      <c r="K121" s="422"/>
    </row>
    <row r="122" spans="1:11" s="14" customFormat="1" ht="72">
      <c r="A122" s="318" t="s">
        <v>748</v>
      </c>
      <c r="B122" s="12"/>
      <c r="C122" s="12"/>
      <c r="D122" s="12"/>
      <c r="E122" s="163"/>
      <c r="F122" s="12"/>
      <c r="G122" s="12"/>
      <c r="H122" s="421">
        <v>222.56</v>
      </c>
      <c r="I122" s="422"/>
      <c r="J122" s="422"/>
      <c r="K122" s="422"/>
    </row>
    <row r="123" spans="1:11" s="14" customFormat="1" ht="48">
      <c r="A123" s="318" t="s">
        <v>749</v>
      </c>
      <c r="B123" s="12"/>
      <c r="C123" s="12"/>
      <c r="D123" s="12"/>
      <c r="E123" s="163"/>
      <c r="F123" s="12"/>
      <c r="G123" s="12"/>
      <c r="H123" s="421">
        <v>133.1</v>
      </c>
      <c r="I123" s="422"/>
      <c r="J123" s="422"/>
      <c r="K123" s="422"/>
    </row>
    <row r="124" spans="1:11" s="14" customFormat="1" ht="60">
      <c r="A124" s="318" t="s">
        <v>686</v>
      </c>
      <c r="B124" s="12"/>
      <c r="C124" s="12"/>
      <c r="D124" s="12"/>
      <c r="E124" s="163"/>
      <c r="F124" s="12"/>
      <c r="G124" s="12"/>
      <c r="H124" s="421">
        <v>147.54</v>
      </c>
      <c r="I124" s="422"/>
      <c r="J124" s="422"/>
      <c r="K124" s="422"/>
    </row>
    <row r="125" spans="1:11" s="14" customFormat="1" ht="84">
      <c r="A125" s="318" t="s">
        <v>750</v>
      </c>
      <c r="B125" s="12"/>
      <c r="C125" s="12"/>
      <c r="D125" s="12"/>
      <c r="E125" s="163"/>
      <c r="F125" s="12"/>
      <c r="G125" s="12"/>
      <c r="H125" s="421">
        <v>240.83</v>
      </c>
      <c r="I125" s="422"/>
      <c r="J125" s="422"/>
      <c r="K125" s="422"/>
    </row>
    <row r="126" spans="1:11" s="14" customFormat="1" ht="72">
      <c r="A126" s="507" t="s">
        <v>751</v>
      </c>
      <c r="B126" s="12"/>
      <c r="C126" s="12"/>
      <c r="D126" s="12"/>
      <c r="E126" s="163"/>
      <c r="F126" s="12"/>
      <c r="G126" s="12"/>
      <c r="H126" s="421">
        <v>145.88</v>
      </c>
      <c r="I126" s="422"/>
      <c r="J126" s="422"/>
      <c r="K126" s="422"/>
    </row>
    <row r="127" spans="1:11" s="14" customFormat="1" ht="72">
      <c r="A127" s="318" t="s">
        <v>822</v>
      </c>
      <c r="B127" s="12"/>
      <c r="C127" s="12"/>
      <c r="D127" s="12"/>
      <c r="E127" s="163"/>
      <c r="F127" s="12"/>
      <c r="G127" s="12"/>
      <c r="H127" s="421">
        <v>126.25</v>
      </c>
      <c r="I127" s="422"/>
      <c r="J127" s="422"/>
      <c r="K127" s="422"/>
    </row>
    <row r="128" spans="1:11" s="14" customFormat="1" ht="60">
      <c r="A128" s="318" t="s">
        <v>752</v>
      </c>
      <c r="B128" s="12"/>
      <c r="C128" s="12"/>
      <c r="D128" s="12"/>
      <c r="E128" s="163"/>
      <c r="F128" s="12"/>
      <c r="G128" s="12"/>
      <c r="H128" s="421">
        <v>187.65</v>
      </c>
      <c r="I128" s="422"/>
      <c r="J128" s="422"/>
      <c r="K128" s="422"/>
    </row>
    <row r="129" spans="1:11" s="14" customFormat="1" ht="72">
      <c r="A129" s="318" t="s">
        <v>524</v>
      </c>
      <c r="B129" s="12"/>
      <c r="C129" s="12"/>
      <c r="D129" s="12"/>
      <c r="E129" s="163"/>
      <c r="F129" s="12"/>
      <c r="G129" s="12"/>
      <c r="H129" s="421">
        <v>135.62</v>
      </c>
      <c r="I129" s="422"/>
      <c r="J129" s="422"/>
      <c r="K129" s="422"/>
    </row>
    <row r="130" spans="1:11" s="14" customFormat="1" ht="60">
      <c r="A130" s="318" t="s">
        <v>535</v>
      </c>
      <c r="B130" s="12"/>
      <c r="C130" s="12"/>
      <c r="D130" s="12"/>
      <c r="E130" s="163"/>
      <c r="F130" s="12"/>
      <c r="G130" s="12"/>
      <c r="H130" s="421">
        <v>259.92</v>
      </c>
      <c r="I130" s="422"/>
      <c r="J130" s="422"/>
      <c r="K130" s="422"/>
    </row>
    <row r="131" spans="1:11" s="14" customFormat="1" ht="84">
      <c r="A131" s="318" t="s">
        <v>753</v>
      </c>
      <c r="B131" s="12"/>
      <c r="C131" s="12"/>
      <c r="D131" s="12"/>
      <c r="E131" s="163"/>
      <c r="F131" s="12"/>
      <c r="G131" s="12"/>
      <c r="H131" s="421">
        <v>234.48</v>
      </c>
      <c r="I131" s="422"/>
      <c r="J131" s="422"/>
      <c r="K131" s="422"/>
    </row>
    <row r="132" spans="1:11" s="14" customFormat="1" ht="60">
      <c r="A132" s="318" t="s">
        <v>533</v>
      </c>
      <c r="B132" s="12"/>
      <c r="C132" s="12"/>
      <c r="D132" s="12"/>
      <c r="E132" s="163"/>
      <c r="F132" s="12"/>
      <c r="G132" s="12"/>
      <c r="H132" s="421">
        <v>161.75</v>
      </c>
      <c r="I132" s="422"/>
      <c r="J132" s="422"/>
      <c r="K132" s="422"/>
    </row>
    <row r="133" spans="1:11" s="14" customFormat="1" ht="84">
      <c r="A133" s="318" t="s">
        <v>754</v>
      </c>
      <c r="B133" s="12"/>
      <c r="C133" s="12"/>
      <c r="D133" s="12"/>
      <c r="E133" s="163"/>
      <c r="F133" s="12"/>
      <c r="G133" s="12"/>
      <c r="H133" s="421">
        <v>156.3</v>
      </c>
      <c r="I133" s="422"/>
      <c r="J133" s="422"/>
      <c r="K133" s="422"/>
    </row>
    <row r="134" spans="1:11" s="14" customFormat="1" ht="72">
      <c r="A134" s="318" t="s">
        <v>755</v>
      </c>
      <c r="B134" s="12"/>
      <c r="C134" s="12"/>
      <c r="D134" s="12"/>
      <c r="E134" s="163"/>
      <c r="F134" s="12"/>
      <c r="G134" s="12"/>
      <c r="H134" s="421">
        <v>111.16</v>
      </c>
      <c r="I134" s="422"/>
      <c r="J134" s="422"/>
      <c r="K134" s="422"/>
    </row>
    <row r="135" spans="1:11" s="14" customFormat="1" ht="72">
      <c r="A135" s="318" t="s">
        <v>521</v>
      </c>
      <c r="B135" s="12"/>
      <c r="C135" s="12"/>
      <c r="D135" s="12"/>
      <c r="E135" s="163"/>
      <c r="F135" s="12"/>
      <c r="G135" s="12"/>
      <c r="H135" s="421">
        <v>175.57</v>
      </c>
      <c r="I135" s="422"/>
      <c r="J135" s="422"/>
      <c r="K135" s="422"/>
    </row>
    <row r="136" spans="1:11" s="14" customFormat="1" ht="84">
      <c r="A136" s="318" t="s">
        <v>756</v>
      </c>
      <c r="B136" s="12"/>
      <c r="C136" s="12"/>
      <c r="D136" s="12"/>
      <c r="E136" s="163"/>
      <c r="F136" s="12"/>
      <c r="G136" s="12"/>
      <c r="H136" s="421">
        <v>287.57</v>
      </c>
      <c r="I136" s="422"/>
      <c r="J136" s="422"/>
      <c r="K136" s="422"/>
    </row>
    <row r="137" spans="1:11" s="14" customFormat="1" ht="72">
      <c r="A137" s="318" t="s">
        <v>526</v>
      </c>
      <c r="B137" s="12"/>
      <c r="C137" s="12"/>
      <c r="D137" s="12"/>
      <c r="E137" s="163"/>
      <c r="F137" s="12"/>
      <c r="G137" s="12"/>
      <c r="H137" s="421">
        <v>116.64</v>
      </c>
      <c r="I137" s="422"/>
      <c r="J137" s="422"/>
      <c r="K137" s="422"/>
    </row>
    <row r="138" spans="1:11" s="14" customFormat="1" ht="72">
      <c r="A138" s="318" t="s">
        <v>522</v>
      </c>
      <c r="B138" s="12"/>
      <c r="C138" s="12"/>
      <c r="D138" s="12"/>
      <c r="E138" s="163"/>
      <c r="F138" s="12"/>
      <c r="G138" s="12"/>
      <c r="H138" s="421">
        <v>182.06</v>
      </c>
      <c r="I138" s="422"/>
      <c r="J138" s="422"/>
      <c r="K138" s="422"/>
    </row>
    <row r="139" spans="1:11" s="14" customFormat="1" ht="72">
      <c r="A139" s="318" t="s">
        <v>532</v>
      </c>
      <c r="B139" s="12"/>
      <c r="C139" s="12"/>
      <c r="D139" s="12"/>
      <c r="E139" s="163"/>
      <c r="F139" s="12"/>
      <c r="G139" s="12"/>
      <c r="H139" s="421">
        <v>244.01</v>
      </c>
      <c r="I139" s="422"/>
      <c r="J139" s="422"/>
      <c r="K139" s="422"/>
    </row>
    <row r="140" spans="1:11" s="14" customFormat="1" ht="72">
      <c r="A140" s="318" t="s">
        <v>757</v>
      </c>
      <c r="B140" s="12"/>
      <c r="C140" s="12"/>
      <c r="D140" s="12"/>
      <c r="E140" s="163"/>
      <c r="F140" s="12"/>
      <c r="G140" s="12"/>
      <c r="H140" s="421">
        <v>173.39</v>
      </c>
      <c r="I140" s="422"/>
      <c r="J140" s="422"/>
      <c r="K140" s="422"/>
    </row>
    <row r="141" spans="1:11" s="14" customFormat="1" ht="84">
      <c r="A141" s="318" t="s">
        <v>758</v>
      </c>
      <c r="B141" s="12"/>
      <c r="C141" s="12"/>
      <c r="D141" s="12"/>
      <c r="E141" s="163"/>
      <c r="F141" s="12"/>
      <c r="G141" s="12"/>
      <c r="H141" s="421">
        <v>203.06</v>
      </c>
      <c r="I141" s="422"/>
      <c r="J141" s="422"/>
      <c r="K141" s="422"/>
    </row>
    <row r="142" spans="1:11" s="14" customFormat="1" ht="72">
      <c r="A142" s="318" t="s">
        <v>759</v>
      </c>
      <c r="B142" s="12"/>
      <c r="C142" s="12"/>
      <c r="D142" s="12"/>
      <c r="E142" s="163"/>
      <c r="F142" s="12"/>
      <c r="G142" s="12"/>
      <c r="H142" s="421">
        <v>0</v>
      </c>
      <c r="I142" s="422"/>
      <c r="J142" s="422"/>
      <c r="K142" s="422"/>
    </row>
    <row r="143" spans="1:11" s="14" customFormat="1" ht="72">
      <c r="A143" s="318" t="s">
        <v>760</v>
      </c>
      <c r="B143" s="12"/>
      <c r="C143" s="12"/>
      <c r="D143" s="12"/>
      <c r="E143" s="163"/>
      <c r="F143" s="12"/>
      <c r="G143" s="12"/>
      <c r="H143" s="421">
        <v>223.43</v>
      </c>
      <c r="I143" s="422"/>
      <c r="J143" s="422"/>
      <c r="K143" s="422"/>
    </row>
    <row r="144" spans="1:11" s="14" customFormat="1" ht="72">
      <c r="A144" s="318" t="s">
        <v>761</v>
      </c>
      <c r="B144" s="12"/>
      <c r="C144" s="12"/>
      <c r="D144" s="12"/>
      <c r="E144" s="163"/>
      <c r="F144" s="12"/>
      <c r="G144" s="12"/>
      <c r="H144" s="421">
        <v>187.92</v>
      </c>
      <c r="I144" s="422"/>
      <c r="J144" s="422"/>
      <c r="K144" s="422"/>
    </row>
    <row r="145" spans="1:11" s="14" customFormat="1" ht="72">
      <c r="A145" s="507" t="s">
        <v>528</v>
      </c>
      <c r="B145" s="12"/>
      <c r="C145" s="12"/>
      <c r="D145" s="12"/>
      <c r="E145" s="163"/>
      <c r="F145" s="12"/>
      <c r="G145" s="12"/>
      <c r="H145" s="421">
        <v>238.3</v>
      </c>
      <c r="I145" s="422"/>
      <c r="J145" s="422"/>
      <c r="K145" s="422"/>
    </row>
    <row r="146" spans="1:11" s="14" customFormat="1" ht="60">
      <c r="A146" s="318" t="s">
        <v>762</v>
      </c>
      <c r="B146" s="12"/>
      <c r="C146" s="12"/>
      <c r="D146" s="12"/>
      <c r="E146" s="163"/>
      <c r="F146" s="12"/>
      <c r="G146" s="12"/>
      <c r="H146" s="421">
        <v>301.8</v>
      </c>
      <c r="I146" s="422"/>
      <c r="J146" s="422"/>
      <c r="K146" s="422"/>
    </row>
    <row r="147" spans="1:11" s="14" customFormat="1" ht="72">
      <c r="A147" s="318" t="s">
        <v>763</v>
      </c>
      <c r="B147" s="12"/>
      <c r="C147" s="12"/>
      <c r="D147" s="12"/>
      <c r="E147" s="163"/>
      <c r="F147" s="12"/>
      <c r="G147" s="12"/>
      <c r="H147" s="421">
        <v>170.42</v>
      </c>
      <c r="I147" s="422"/>
      <c r="J147" s="422"/>
      <c r="K147" s="422"/>
    </row>
    <row r="148" spans="1:11" s="14" customFormat="1" ht="72">
      <c r="A148" s="318" t="s">
        <v>764</v>
      </c>
      <c r="B148" s="12"/>
      <c r="C148" s="12"/>
      <c r="D148" s="12"/>
      <c r="E148" s="163"/>
      <c r="F148" s="12"/>
      <c r="G148" s="12"/>
      <c r="H148" s="421">
        <v>151.9</v>
      </c>
      <c r="I148" s="422"/>
      <c r="J148" s="422"/>
      <c r="K148" s="422"/>
    </row>
    <row r="149" spans="1:11" s="14" customFormat="1" ht="72">
      <c r="A149" s="318" t="s">
        <v>523</v>
      </c>
      <c r="B149" s="12"/>
      <c r="C149" s="12"/>
      <c r="D149" s="12"/>
      <c r="E149" s="163"/>
      <c r="F149" s="12"/>
      <c r="G149" s="12"/>
      <c r="H149" s="421">
        <v>216.86</v>
      </c>
      <c r="I149" s="422"/>
      <c r="J149" s="422"/>
      <c r="K149" s="422"/>
    </row>
    <row r="150" spans="1:11" s="14" customFormat="1" ht="72">
      <c r="A150" s="318" t="s">
        <v>534</v>
      </c>
      <c r="B150" s="12"/>
      <c r="C150" s="12"/>
      <c r="D150" s="12"/>
      <c r="E150" s="163"/>
      <c r="F150" s="12"/>
      <c r="G150" s="12"/>
      <c r="H150" s="421">
        <v>205.72</v>
      </c>
      <c r="I150" s="422"/>
      <c r="J150" s="422"/>
      <c r="K150" s="422"/>
    </row>
    <row r="151" spans="1:11" s="14" customFormat="1" ht="84">
      <c r="A151" s="318" t="s">
        <v>765</v>
      </c>
      <c r="B151" s="12"/>
      <c r="C151" s="12"/>
      <c r="D151" s="12"/>
      <c r="E151" s="163"/>
      <c r="F151" s="12"/>
      <c r="G151" s="12"/>
      <c r="H151" s="421">
        <v>551.33</v>
      </c>
      <c r="I151" s="422"/>
      <c r="J151" s="422"/>
      <c r="K151" s="422"/>
    </row>
    <row r="152" spans="1:11" s="14" customFormat="1" ht="84">
      <c r="A152" s="318" t="s">
        <v>766</v>
      </c>
      <c r="B152" s="12"/>
      <c r="C152" s="12"/>
      <c r="D152" s="12"/>
      <c r="E152" s="163"/>
      <c r="F152" s="12"/>
      <c r="G152" s="12"/>
      <c r="H152" s="421">
        <v>162.8</v>
      </c>
      <c r="I152" s="422"/>
      <c r="J152" s="422"/>
      <c r="K152" s="422"/>
    </row>
    <row r="153" spans="1:11" s="14" customFormat="1" ht="60">
      <c r="A153" s="318" t="s">
        <v>767</v>
      </c>
      <c r="B153" s="12"/>
      <c r="C153" s="12"/>
      <c r="D153" s="12"/>
      <c r="E153" s="163"/>
      <c r="F153" s="12"/>
      <c r="G153" s="12"/>
      <c r="H153" s="421">
        <v>146.01</v>
      </c>
      <c r="I153" s="422"/>
      <c r="J153" s="422"/>
      <c r="K153" s="422"/>
    </row>
    <row r="154" spans="1:11" s="14" customFormat="1" ht="72">
      <c r="A154" s="318" t="s">
        <v>531</v>
      </c>
      <c r="B154" s="12"/>
      <c r="C154" s="12"/>
      <c r="D154" s="12"/>
      <c r="E154" s="163"/>
      <c r="F154" s="12"/>
      <c r="G154" s="12"/>
      <c r="H154" s="421">
        <v>182.3</v>
      </c>
      <c r="I154" s="422"/>
      <c r="J154" s="422"/>
      <c r="K154" s="422"/>
    </row>
    <row r="155" spans="1:11" s="14" customFormat="1" ht="84">
      <c r="A155" s="318" t="s">
        <v>768</v>
      </c>
      <c r="B155" s="12"/>
      <c r="C155" s="12"/>
      <c r="D155" s="12"/>
      <c r="E155" s="163"/>
      <c r="F155" s="12"/>
      <c r="G155" s="12"/>
      <c r="H155" s="421">
        <v>187.12</v>
      </c>
      <c r="I155" s="422"/>
      <c r="J155" s="422"/>
      <c r="K155" s="422"/>
    </row>
    <row r="156" spans="1:11" s="14" customFormat="1" ht="72">
      <c r="A156" s="318" t="s">
        <v>769</v>
      </c>
      <c r="B156" s="12"/>
      <c r="C156" s="12"/>
      <c r="D156" s="12"/>
      <c r="E156" s="163"/>
      <c r="F156" s="12"/>
      <c r="G156" s="12"/>
      <c r="H156" s="421">
        <v>97.5</v>
      </c>
      <c r="I156" s="422"/>
      <c r="J156" s="422"/>
      <c r="K156" s="422"/>
    </row>
    <row r="157" spans="1:11" s="14" customFormat="1" ht="72">
      <c r="A157" s="318" t="s">
        <v>770</v>
      </c>
      <c r="B157" s="12"/>
      <c r="C157" s="12"/>
      <c r="D157" s="12"/>
      <c r="E157" s="163"/>
      <c r="F157" s="12"/>
      <c r="G157" s="12"/>
      <c r="H157" s="421">
        <v>93.75</v>
      </c>
      <c r="I157" s="422"/>
      <c r="J157" s="422"/>
      <c r="K157" s="422"/>
    </row>
    <row r="158" spans="1:11" s="14" customFormat="1" ht="72">
      <c r="A158" s="318" t="s">
        <v>771</v>
      </c>
      <c r="B158" s="12"/>
      <c r="C158" s="12"/>
      <c r="D158" s="12"/>
      <c r="E158" s="163"/>
      <c r="F158" s="12"/>
      <c r="G158" s="12"/>
      <c r="H158" s="421">
        <v>155</v>
      </c>
      <c r="I158" s="422"/>
      <c r="J158" s="422"/>
      <c r="K158" s="422"/>
    </row>
    <row r="159" spans="1:11" s="14" customFormat="1" ht="84">
      <c r="A159" s="318" t="s">
        <v>772</v>
      </c>
      <c r="B159" s="12"/>
      <c r="C159" s="12"/>
      <c r="D159" s="12"/>
      <c r="E159" s="163"/>
      <c r="F159" s="12"/>
      <c r="G159" s="12"/>
      <c r="H159" s="421">
        <v>247.54</v>
      </c>
      <c r="I159" s="422"/>
      <c r="J159" s="422"/>
      <c r="K159" s="422"/>
    </row>
    <row r="160" spans="1:11" s="14" customFormat="1" ht="60">
      <c r="A160" s="318" t="s">
        <v>773</v>
      </c>
      <c r="B160" s="12"/>
      <c r="C160" s="12"/>
      <c r="D160" s="12"/>
      <c r="E160" s="163"/>
      <c r="F160" s="12"/>
      <c r="G160" s="12"/>
      <c r="H160" s="421">
        <v>292.06</v>
      </c>
      <c r="I160" s="422"/>
      <c r="J160" s="422"/>
      <c r="K160" s="422"/>
    </row>
    <row r="161" spans="1:11" s="14" customFormat="1" ht="72">
      <c r="A161" s="318" t="s">
        <v>774</v>
      </c>
      <c r="B161" s="12"/>
      <c r="C161" s="12"/>
      <c r="D161" s="12"/>
      <c r="E161" s="163"/>
      <c r="F161" s="12"/>
      <c r="G161" s="12"/>
      <c r="H161" s="421">
        <v>95.39</v>
      </c>
      <c r="I161" s="422"/>
      <c r="J161" s="422"/>
      <c r="K161" s="422"/>
    </row>
    <row r="162" spans="1:11" s="14" customFormat="1" ht="60">
      <c r="A162" s="318" t="s">
        <v>685</v>
      </c>
      <c r="B162" s="12"/>
      <c r="C162" s="12"/>
      <c r="D162" s="12"/>
      <c r="E162" s="163"/>
      <c r="F162" s="12"/>
      <c r="G162" s="12"/>
      <c r="H162" s="421">
        <v>72.83</v>
      </c>
      <c r="I162" s="422"/>
      <c r="J162" s="422"/>
      <c r="K162" s="422"/>
    </row>
    <row r="163" spans="1:11" s="14" customFormat="1" ht="84">
      <c r="A163" s="318" t="s">
        <v>775</v>
      </c>
      <c r="B163" s="12"/>
      <c r="C163" s="12"/>
      <c r="D163" s="12"/>
      <c r="E163" s="163"/>
      <c r="F163" s="12"/>
      <c r="G163" s="12"/>
      <c r="H163" s="421">
        <v>128.43</v>
      </c>
      <c r="I163" s="422"/>
      <c r="J163" s="422"/>
      <c r="K163" s="422"/>
    </row>
    <row r="164" spans="1:11" s="14" customFormat="1" ht="108">
      <c r="A164" s="318" t="s">
        <v>776</v>
      </c>
      <c r="B164" s="12"/>
      <c r="C164" s="12"/>
      <c r="D164" s="12"/>
      <c r="E164" s="163"/>
      <c r="F164" s="12"/>
      <c r="G164" s="12"/>
      <c r="H164" s="421">
        <v>223.72</v>
      </c>
      <c r="I164" s="422"/>
      <c r="J164" s="422"/>
      <c r="K164" s="422"/>
    </row>
    <row r="165" spans="1:11" s="14" customFormat="1" ht="72">
      <c r="A165" s="318" t="s">
        <v>525</v>
      </c>
      <c r="B165" s="12"/>
      <c r="C165" s="12"/>
      <c r="D165" s="12"/>
      <c r="E165" s="163"/>
      <c r="F165" s="12"/>
      <c r="G165" s="12"/>
      <c r="H165" s="421">
        <v>91.11</v>
      </c>
      <c r="I165" s="422"/>
      <c r="J165" s="422"/>
      <c r="K165" s="422"/>
    </row>
    <row r="166" spans="1:11" s="14" customFormat="1" ht="72">
      <c r="A166" s="318" t="s">
        <v>777</v>
      </c>
      <c r="B166" s="12"/>
      <c r="C166" s="12"/>
      <c r="D166" s="12"/>
      <c r="E166" s="163"/>
      <c r="F166" s="12"/>
      <c r="G166" s="12"/>
      <c r="H166" s="421">
        <v>174.9</v>
      </c>
      <c r="I166" s="422"/>
      <c r="J166" s="422"/>
      <c r="K166" s="422"/>
    </row>
    <row r="167" spans="1:11" s="14" customFormat="1" ht="72">
      <c r="A167" s="318" t="s">
        <v>821</v>
      </c>
      <c r="B167" s="12"/>
      <c r="C167" s="12"/>
      <c r="D167" s="12"/>
      <c r="E167" s="163"/>
      <c r="F167" s="12"/>
      <c r="G167" s="12"/>
      <c r="H167" s="421">
        <v>265.24</v>
      </c>
      <c r="I167" s="422"/>
      <c r="J167" s="422"/>
      <c r="K167" s="422"/>
    </row>
    <row r="168" spans="1:11" s="14" customFormat="1" ht="60">
      <c r="A168" s="318" t="s">
        <v>778</v>
      </c>
      <c r="B168" s="12"/>
      <c r="C168" s="12"/>
      <c r="D168" s="12"/>
      <c r="E168" s="163"/>
      <c r="F168" s="12"/>
      <c r="G168" s="12"/>
      <c r="H168" s="421">
        <v>984.32</v>
      </c>
      <c r="I168" s="422"/>
      <c r="J168" s="422"/>
      <c r="K168" s="422"/>
    </row>
    <row r="169" spans="1:11" s="14" customFormat="1" ht="72">
      <c r="A169" s="318" t="s">
        <v>868</v>
      </c>
      <c r="B169" s="12"/>
      <c r="C169" s="12"/>
      <c r="D169" s="12"/>
      <c r="E169" s="163"/>
      <c r="F169" s="12"/>
      <c r="G169" s="12"/>
      <c r="H169" s="421">
        <v>190.32</v>
      </c>
      <c r="I169" s="422"/>
      <c r="J169" s="422"/>
      <c r="K169" s="422"/>
    </row>
    <row r="170" spans="1:11" s="14" customFormat="1" ht="72">
      <c r="A170" s="318" t="s">
        <v>527</v>
      </c>
      <c r="B170" s="12"/>
      <c r="C170" s="12"/>
      <c r="D170" s="12"/>
      <c r="E170" s="163"/>
      <c r="F170" s="12"/>
      <c r="G170" s="12"/>
      <c r="H170" s="421">
        <v>75.48</v>
      </c>
      <c r="I170" s="422"/>
      <c r="J170" s="422"/>
      <c r="K170" s="422"/>
    </row>
    <row r="171" spans="1:11" s="14" customFormat="1" ht="72">
      <c r="A171" s="318" t="s">
        <v>779</v>
      </c>
      <c r="B171" s="12"/>
      <c r="C171" s="12"/>
      <c r="D171" s="12"/>
      <c r="E171" s="163"/>
      <c r="F171" s="12"/>
      <c r="G171" s="12"/>
      <c r="H171" s="421">
        <v>188.7</v>
      </c>
      <c r="I171" s="422"/>
      <c r="J171" s="422"/>
      <c r="K171" s="422"/>
    </row>
    <row r="172" spans="1:11" s="14" customFormat="1" ht="72">
      <c r="A172" s="318" t="s">
        <v>780</v>
      </c>
      <c r="B172" s="12"/>
      <c r="C172" s="12"/>
      <c r="D172" s="12"/>
      <c r="E172" s="163"/>
      <c r="F172" s="12"/>
      <c r="G172" s="12"/>
      <c r="H172" s="421">
        <v>124.83</v>
      </c>
      <c r="I172" s="422"/>
      <c r="J172" s="422"/>
      <c r="K172" s="422"/>
    </row>
    <row r="173" spans="1:11" s="14" customFormat="1" ht="72">
      <c r="A173" s="318" t="s">
        <v>781</v>
      </c>
      <c r="B173" s="12"/>
      <c r="C173" s="12"/>
      <c r="D173" s="12"/>
      <c r="E173" s="163"/>
      <c r="F173" s="12"/>
      <c r="G173" s="12"/>
      <c r="H173" s="421">
        <v>143.45</v>
      </c>
      <c r="I173" s="422"/>
      <c r="J173" s="422"/>
      <c r="K173" s="422"/>
    </row>
    <row r="174" spans="1:11" s="14" customFormat="1" ht="72">
      <c r="A174" s="318" t="s">
        <v>782</v>
      </c>
      <c r="B174" s="12"/>
      <c r="C174" s="12"/>
      <c r="D174" s="12"/>
      <c r="E174" s="163"/>
      <c r="F174" s="12"/>
      <c r="G174" s="12"/>
      <c r="H174" s="421">
        <v>90.84</v>
      </c>
      <c r="I174" s="422"/>
      <c r="J174" s="422"/>
      <c r="K174" s="422"/>
    </row>
    <row r="175" spans="1:11" s="14" customFormat="1" ht="60">
      <c r="A175" s="318" t="s">
        <v>778</v>
      </c>
      <c r="B175" s="12"/>
      <c r="C175" s="12"/>
      <c r="D175" s="12"/>
      <c r="E175" s="163"/>
      <c r="F175" s="12"/>
      <c r="G175" s="12"/>
      <c r="H175" s="421">
        <v>0</v>
      </c>
      <c r="I175" s="422"/>
      <c r="J175" s="422"/>
      <c r="K175" s="422"/>
    </row>
    <row r="176" spans="1:11" s="14" customFormat="1" ht="60">
      <c r="A176" s="318" t="s">
        <v>746</v>
      </c>
      <c r="B176" s="12"/>
      <c r="C176" s="12"/>
      <c r="D176" s="12"/>
      <c r="E176" s="163"/>
      <c r="F176" s="12"/>
      <c r="G176" s="12"/>
      <c r="H176" s="421">
        <v>856.32</v>
      </c>
      <c r="I176" s="422"/>
      <c r="J176" s="422"/>
      <c r="K176" s="422"/>
    </row>
    <row r="177" spans="1:11" s="14" customFormat="1" ht="60">
      <c r="A177" s="318" t="s">
        <v>945</v>
      </c>
      <c r="B177" s="12"/>
      <c r="C177" s="12"/>
      <c r="D177" s="12"/>
      <c r="E177" s="163"/>
      <c r="F177" s="12"/>
      <c r="G177" s="12"/>
      <c r="H177" s="421">
        <v>1852.47</v>
      </c>
      <c r="I177" s="422"/>
      <c r="J177" s="422"/>
      <c r="K177" s="422"/>
    </row>
    <row r="178" spans="1:11" s="14" customFormat="1" ht="60">
      <c r="A178" s="318" t="s">
        <v>946</v>
      </c>
      <c r="B178" s="12"/>
      <c r="C178" s="12"/>
      <c r="D178" s="12"/>
      <c r="E178" s="163"/>
      <c r="F178" s="12"/>
      <c r="G178" s="12"/>
      <c r="H178" s="421">
        <v>244.01</v>
      </c>
      <c r="I178" s="422"/>
      <c r="J178" s="422"/>
      <c r="K178" s="422"/>
    </row>
    <row r="179" spans="1:11" s="14" customFormat="1" ht="60">
      <c r="A179" s="318" t="s">
        <v>947</v>
      </c>
      <c r="B179" s="12"/>
      <c r="C179" s="12"/>
      <c r="D179" s="12"/>
      <c r="E179" s="163"/>
      <c r="F179" s="12"/>
      <c r="G179" s="12"/>
      <c r="H179" s="421">
        <v>145.88</v>
      </c>
      <c r="I179" s="422"/>
      <c r="J179" s="422"/>
      <c r="K179" s="422"/>
    </row>
    <row r="180" spans="1:11" s="14" customFormat="1" ht="60">
      <c r="A180" s="318" t="s">
        <v>946</v>
      </c>
      <c r="B180" s="370"/>
      <c r="C180" s="370"/>
      <c r="D180" s="12" t="s">
        <v>1194</v>
      </c>
      <c r="E180" s="163"/>
      <c r="F180" s="12"/>
      <c r="G180" s="12"/>
      <c r="H180" s="421"/>
      <c r="I180" s="422"/>
      <c r="J180" s="422"/>
      <c r="K180" s="422"/>
    </row>
    <row r="181" spans="1:11" s="14" customFormat="1" ht="60">
      <c r="A181" s="318" t="s">
        <v>947</v>
      </c>
      <c r="B181" s="370"/>
      <c r="C181" s="370"/>
      <c r="D181" s="12" t="s">
        <v>1195</v>
      </c>
      <c r="E181" s="163"/>
      <c r="F181" s="12"/>
      <c r="G181" s="12"/>
      <c r="H181" s="421"/>
      <c r="I181" s="422"/>
      <c r="J181" s="422"/>
      <c r="K181" s="422"/>
    </row>
    <row r="182" spans="1:11" s="14" customFormat="1" ht="60">
      <c r="A182" s="318" t="s">
        <v>1193</v>
      </c>
      <c r="B182" s="370"/>
      <c r="C182" s="370"/>
      <c r="D182" s="12" t="s">
        <v>1196</v>
      </c>
      <c r="E182" s="163"/>
      <c r="F182" s="12"/>
      <c r="G182" s="12"/>
      <c r="H182" s="421"/>
      <c r="I182" s="422"/>
      <c r="J182" s="422"/>
      <c r="K182" s="422"/>
    </row>
    <row r="183" spans="1:11" s="17" customFormat="1" ht="12.75">
      <c r="A183" s="83" t="s">
        <v>15</v>
      </c>
      <c r="B183" s="100"/>
      <c r="C183" s="100"/>
      <c r="D183" s="24"/>
      <c r="E183" s="167"/>
      <c r="F183" s="24"/>
      <c r="G183" s="24"/>
      <c r="H183" s="215">
        <f>SUM(H119:K182)</f>
        <v>14066.4</v>
      </c>
      <c r="I183" s="215"/>
      <c r="J183" s="215"/>
      <c r="K183" s="215"/>
    </row>
    <row r="184" spans="1:11" s="14" customFormat="1" ht="60">
      <c r="A184" s="227" t="s">
        <v>454</v>
      </c>
      <c r="B184" s="228" t="s">
        <v>455</v>
      </c>
      <c r="C184" s="185">
        <v>241</v>
      </c>
      <c r="D184" s="188"/>
      <c r="E184" s="194"/>
      <c r="F184" s="188"/>
      <c r="G184" s="188"/>
      <c r="H184" s="46"/>
      <c r="I184" s="58"/>
      <c r="J184" s="58"/>
      <c r="K184" s="58"/>
    </row>
    <row r="185" spans="1:11" s="14" customFormat="1" ht="12.75">
      <c r="A185" s="12" t="s">
        <v>74</v>
      </c>
      <c r="B185" s="12"/>
      <c r="C185" s="12"/>
      <c r="D185" s="12" t="s">
        <v>75</v>
      </c>
      <c r="E185" s="163"/>
      <c r="F185" s="12"/>
      <c r="G185" s="12"/>
      <c r="H185" s="319">
        <v>118.2</v>
      </c>
      <c r="I185" s="58"/>
      <c r="J185" s="58"/>
      <c r="K185" s="58"/>
    </row>
    <row r="186" spans="1:11" s="14" customFormat="1" ht="12.75">
      <c r="A186" s="18" t="s">
        <v>19</v>
      </c>
      <c r="B186" s="18"/>
      <c r="C186" s="18"/>
      <c r="D186" s="18" t="s">
        <v>85</v>
      </c>
      <c r="E186" s="165"/>
      <c r="F186" s="18"/>
      <c r="G186" s="18"/>
      <c r="H186" s="319">
        <v>125</v>
      </c>
      <c r="I186" s="58"/>
      <c r="J186" s="58"/>
      <c r="K186" s="58"/>
    </row>
    <row r="187" spans="1:11" s="14" customFormat="1" ht="12.75">
      <c r="A187" s="12" t="s">
        <v>72</v>
      </c>
      <c r="B187" s="12"/>
      <c r="C187" s="12"/>
      <c r="D187" s="12" t="s">
        <v>73</v>
      </c>
      <c r="E187" s="163"/>
      <c r="F187" s="12"/>
      <c r="G187" s="12"/>
      <c r="H187" s="319">
        <v>62.5</v>
      </c>
      <c r="I187" s="58"/>
      <c r="J187" s="58"/>
      <c r="K187" s="58"/>
    </row>
    <row r="188" spans="1:11" s="17" customFormat="1" ht="15">
      <c r="A188" s="83" t="s">
        <v>16</v>
      </c>
      <c r="B188" s="100"/>
      <c r="C188" s="100"/>
      <c r="D188" s="24"/>
      <c r="E188" s="167"/>
      <c r="F188" s="24"/>
      <c r="G188" s="24"/>
      <c r="H188" s="138">
        <f>SUM(H185:H187)</f>
        <v>305.7</v>
      </c>
      <c r="I188" s="56">
        <f>SUM(I185:I186)</f>
        <v>0</v>
      </c>
      <c r="J188" s="56">
        <f>SUM(J185:J186)</f>
        <v>0</v>
      </c>
      <c r="K188" s="56">
        <f>SUM(K185:K186)</f>
        <v>0</v>
      </c>
    </row>
    <row r="189" spans="1:11" s="14" customFormat="1" ht="72">
      <c r="A189" s="227" t="s">
        <v>456</v>
      </c>
      <c r="B189" s="228" t="s">
        <v>457</v>
      </c>
      <c r="C189" s="197" t="s">
        <v>284</v>
      </c>
      <c r="D189" s="188"/>
      <c r="E189" s="194"/>
      <c r="F189" s="188"/>
      <c r="G189" s="188"/>
      <c r="H189" s="46"/>
      <c r="I189" s="58"/>
      <c r="J189" s="58"/>
      <c r="K189" s="58"/>
    </row>
    <row r="190" spans="1:11" s="14" customFormat="1" ht="12.75">
      <c r="A190" s="12" t="s">
        <v>310</v>
      </c>
      <c r="B190" s="12"/>
      <c r="C190" s="12"/>
      <c r="D190" s="12" t="s">
        <v>77</v>
      </c>
      <c r="E190" s="163"/>
      <c r="F190" s="12"/>
      <c r="G190" s="12"/>
      <c r="H190" s="46">
        <v>87.87</v>
      </c>
      <c r="I190" s="58"/>
      <c r="J190" s="58"/>
      <c r="K190" s="58"/>
    </row>
    <row r="191" spans="1:11" s="17" customFormat="1" ht="15">
      <c r="A191" s="83" t="s">
        <v>27</v>
      </c>
      <c r="B191" s="100"/>
      <c r="C191" s="100"/>
      <c r="D191" s="24"/>
      <c r="E191" s="167"/>
      <c r="F191" s="24"/>
      <c r="G191" s="24"/>
      <c r="H191" s="138">
        <f>SUM(H190:H190)</f>
        <v>87.87</v>
      </c>
      <c r="I191" s="56"/>
      <c r="J191" s="56"/>
      <c r="K191" s="56"/>
    </row>
    <row r="192" spans="1:11" s="14" customFormat="1" ht="60">
      <c r="A192" s="227" t="s">
        <v>285</v>
      </c>
      <c r="B192" s="228" t="s">
        <v>458</v>
      </c>
      <c r="C192" s="197" t="s">
        <v>284</v>
      </c>
      <c r="D192" s="188" t="s">
        <v>459</v>
      </c>
      <c r="E192" s="194"/>
      <c r="F192" s="188"/>
      <c r="G192" s="188"/>
      <c r="H192" s="46"/>
      <c r="I192" s="58"/>
      <c r="J192" s="58"/>
      <c r="K192" s="58"/>
    </row>
    <row r="193" spans="1:11" s="14" customFormat="1" ht="36">
      <c r="A193" s="318" t="s">
        <v>869</v>
      </c>
      <c r="B193" s="438"/>
      <c r="C193" s="12"/>
      <c r="D193" s="12"/>
      <c r="E193" s="163"/>
      <c r="F193" s="12"/>
      <c r="G193" s="12"/>
      <c r="H193" s="319">
        <v>16.1</v>
      </c>
      <c r="I193" s="58"/>
      <c r="J193" s="58"/>
      <c r="K193" s="58"/>
    </row>
    <row r="194" spans="1:11" s="14" customFormat="1" ht="36">
      <c r="A194" s="318" t="s">
        <v>870</v>
      </c>
      <c r="B194" s="438"/>
      <c r="C194" s="12"/>
      <c r="D194" s="12"/>
      <c r="E194" s="163"/>
      <c r="F194" s="12"/>
      <c r="G194" s="12"/>
      <c r="H194" s="319">
        <v>63.3</v>
      </c>
      <c r="I194" s="58"/>
      <c r="J194" s="58"/>
      <c r="K194" s="58"/>
    </row>
    <row r="195" spans="1:11" s="14" customFormat="1" ht="36">
      <c r="A195" s="318" t="s">
        <v>871</v>
      </c>
      <c r="B195" s="438"/>
      <c r="C195" s="12"/>
      <c r="D195" s="12"/>
      <c r="E195" s="163"/>
      <c r="F195" s="12"/>
      <c r="G195" s="12"/>
      <c r="H195" s="319">
        <v>62.3</v>
      </c>
      <c r="I195" s="58"/>
      <c r="J195" s="58"/>
      <c r="K195" s="58"/>
    </row>
    <row r="196" spans="1:11" s="17" customFormat="1" ht="15">
      <c r="A196" s="83" t="s">
        <v>17</v>
      </c>
      <c r="B196" s="100"/>
      <c r="C196" s="100"/>
      <c r="D196" s="24"/>
      <c r="E196" s="167"/>
      <c r="F196" s="24"/>
      <c r="G196" s="24"/>
      <c r="H196" s="56">
        <f>SUM(H193:H195)</f>
        <v>141.7</v>
      </c>
      <c r="I196" s="56"/>
      <c r="J196" s="56"/>
      <c r="K196" s="56"/>
    </row>
    <row r="197" spans="1:11" s="14" customFormat="1" ht="72">
      <c r="A197" s="227" t="s">
        <v>460</v>
      </c>
      <c r="B197" s="228" t="s">
        <v>461</v>
      </c>
      <c r="C197" s="187">
        <v>241</v>
      </c>
      <c r="D197" s="188"/>
      <c r="E197" s="194"/>
      <c r="F197" s="188"/>
      <c r="G197" s="188"/>
      <c r="H197" s="46"/>
      <c r="I197" s="58"/>
      <c r="J197" s="58"/>
      <c r="K197" s="58"/>
    </row>
    <row r="198" spans="1:11" s="14" customFormat="1" ht="22.5">
      <c r="A198" s="12" t="s">
        <v>82</v>
      </c>
      <c r="B198" s="12"/>
      <c r="C198" s="12"/>
      <c r="D198" s="12" t="s">
        <v>83</v>
      </c>
      <c r="E198" s="163"/>
      <c r="F198" s="12"/>
      <c r="G198" s="12"/>
      <c r="H198" s="46">
        <v>53.69</v>
      </c>
      <c r="I198" s="58"/>
      <c r="J198" s="58"/>
      <c r="K198" s="58"/>
    </row>
    <row r="199" spans="1:11" s="14" customFormat="1" ht="22.5">
      <c r="A199" s="12" t="s">
        <v>39</v>
      </c>
      <c r="B199" s="12"/>
      <c r="C199" s="12"/>
      <c r="D199" s="12" t="s">
        <v>40</v>
      </c>
      <c r="E199" s="163"/>
      <c r="F199" s="12"/>
      <c r="G199" s="12"/>
      <c r="H199" s="46">
        <v>50.68</v>
      </c>
      <c r="I199" s="58"/>
      <c r="J199" s="58"/>
      <c r="K199" s="58"/>
    </row>
    <row r="200" spans="1:11" s="14" customFormat="1" ht="12.75">
      <c r="A200" s="12" t="s">
        <v>311</v>
      </c>
      <c r="B200" s="12"/>
      <c r="C200" s="12"/>
      <c r="D200" s="12" t="s">
        <v>84</v>
      </c>
      <c r="E200" s="163"/>
      <c r="F200" s="12"/>
      <c r="G200" s="12"/>
      <c r="H200" s="46">
        <v>56.96</v>
      </c>
      <c r="I200" s="58"/>
      <c r="J200" s="58"/>
      <c r="K200" s="58"/>
    </row>
    <row r="201" spans="1:11" s="14" customFormat="1" ht="22.5">
      <c r="A201" s="12" t="s">
        <v>312</v>
      </c>
      <c r="B201" s="12"/>
      <c r="C201" s="12"/>
      <c r="D201" s="12" t="s">
        <v>87</v>
      </c>
      <c r="E201" s="163"/>
      <c r="F201" s="12"/>
      <c r="G201" s="12"/>
      <c r="H201" s="46">
        <v>69.71</v>
      </c>
      <c r="I201" s="58"/>
      <c r="J201" s="58"/>
      <c r="K201" s="58"/>
    </row>
    <row r="202" spans="1:11" s="17" customFormat="1" ht="21">
      <c r="A202" s="83" t="s">
        <v>18</v>
      </c>
      <c r="B202" s="100"/>
      <c r="C202" s="100"/>
      <c r="D202" s="24"/>
      <c r="E202" s="167"/>
      <c r="F202" s="24"/>
      <c r="G202" s="24"/>
      <c r="H202" s="138">
        <f>SUM(H198:H201)</f>
        <v>231.04</v>
      </c>
      <c r="I202" s="56"/>
      <c r="J202" s="56"/>
      <c r="K202" s="56"/>
    </row>
    <row r="203" spans="1:11" s="14" customFormat="1" ht="72">
      <c r="A203" s="227" t="s">
        <v>286</v>
      </c>
      <c r="B203" s="228" t="s">
        <v>462</v>
      </c>
      <c r="C203" s="197" t="s">
        <v>284</v>
      </c>
      <c r="D203" s="188"/>
      <c r="E203" s="194"/>
      <c r="F203" s="188"/>
      <c r="G203" s="188"/>
      <c r="H203" s="46"/>
      <c r="I203" s="58"/>
      <c r="J203" s="58"/>
      <c r="K203" s="58"/>
    </row>
    <row r="204" spans="1:11" s="14" customFormat="1" ht="38.25">
      <c r="A204" s="214" t="s">
        <v>313</v>
      </c>
      <c r="B204" s="12"/>
      <c r="C204" s="12"/>
      <c r="D204" s="12" t="s">
        <v>86</v>
      </c>
      <c r="E204" s="163"/>
      <c r="F204" s="12"/>
      <c r="G204" s="12"/>
      <c r="H204" s="46"/>
      <c r="I204" s="58"/>
      <c r="J204" s="58"/>
      <c r="K204" s="58"/>
    </row>
    <row r="205" spans="1:11" s="17" customFormat="1" ht="15">
      <c r="A205" s="83" t="s">
        <v>28</v>
      </c>
      <c r="B205" s="100"/>
      <c r="C205" s="100"/>
      <c r="D205" s="24"/>
      <c r="E205" s="167"/>
      <c r="F205" s="24"/>
      <c r="G205" s="24"/>
      <c r="H205" s="138">
        <f>SUM(H204:H204)</f>
        <v>0</v>
      </c>
      <c r="I205" s="56"/>
      <c r="J205" s="56"/>
      <c r="K205" s="56"/>
    </row>
    <row r="206" spans="1:11" s="17" customFormat="1" ht="12.75">
      <c r="A206" s="96" t="s">
        <v>186</v>
      </c>
      <c r="B206" s="110"/>
      <c r="C206" s="110"/>
      <c r="D206" s="24"/>
      <c r="E206" s="167"/>
      <c r="F206" s="24"/>
      <c r="G206" s="24"/>
      <c r="H206" s="139">
        <f>H117+H183+H188+H191+H196+H202+H205</f>
        <v>23385.91</v>
      </c>
      <c r="I206" s="143">
        <f>I117+I183+I188+I191+I196+I202+I205</f>
        <v>0</v>
      </c>
      <c r="J206" s="143">
        <f>J117+J183+J188+J191+J196+J202+J205</f>
        <v>0</v>
      </c>
      <c r="K206" s="143">
        <f>K117+K183+K188+K191+K196+K202+K205</f>
        <v>0</v>
      </c>
    </row>
    <row r="207" spans="1:11" s="14" customFormat="1" ht="60">
      <c r="A207" s="227" t="s">
        <v>287</v>
      </c>
      <c r="B207" s="228" t="s">
        <v>463</v>
      </c>
      <c r="C207" s="197" t="s">
        <v>284</v>
      </c>
      <c r="D207" s="188"/>
      <c r="E207" s="194"/>
      <c r="F207" s="188"/>
      <c r="G207" s="188"/>
      <c r="H207" s="46"/>
      <c r="I207" s="58"/>
      <c r="J207" s="58"/>
      <c r="K207" s="58"/>
    </row>
    <row r="208" spans="1:11" s="14" customFormat="1" ht="12.75">
      <c r="A208" s="469" t="s">
        <v>89</v>
      </c>
      <c r="B208" s="469"/>
      <c r="C208" s="469"/>
      <c r="D208" s="19" t="s">
        <v>187</v>
      </c>
      <c r="E208" s="166"/>
      <c r="F208" s="19"/>
      <c r="G208" s="19"/>
      <c r="H208" s="46">
        <v>62.67</v>
      </c>
      <c r="I208" s="58"/>
      <c r="J208" s="58"/>
      <c r="K208" s="58"/>
    </row>
    <row r="209" spans="1:11" s="14" customFormat="1" ht="12.75">
      <c r="A209" s="19" t="s">
        <v>123</v>
      </c>
      <c r="B209" s="19"/>
      <c r="C209" s="19"/>
      <c r="D209" s="19" t="s">
        <v>48</v>
      </c>
      <c r="E209" s="166"/>
      <c r="F209" s="19"/>
      <c r="G209" s="19"/>
      <c r="H209" s="46">
        <v>36.69</v>
      </c>
      <c r="I209" s="58"/>
      <c r="J209" s="58"/>
      <c r="K209" s="58"/>
    </row>
    <row r="210" spans="1:11" s="14" customFormat="1" ht="12.75">
      <c r="A210" s="19" t="s">
        <v>188</v>
      </c>
      <c r="B210" s="19"/>
      <c r="C210" s="19"/>
      <c r="D210" s="19" t="s">
        <v>126</v>
      </c>
      <c r="E210" s="166"/>
      <c r="F210" s="19"/>
      <c r="G210" s="19"/>
      <c r="H210" s="46">
        <v>18.63</v>
      </c>
      <c r="I210" s="58"/>
      <c r="J210" s="58"/>
      <c r="K210" s="58"/>
    </row>
    <row r="211" spans="1:11" s="14" customFormat="1" ht="12.75">
      <c r="A211" s="19" t="s">
        <v>202</v>
      </c>
      <c r="B211" s="19"/>
      <c r="C211" s="19"/>
      <c r="D211" s="19" t="s">
        <v>49</v>
      </c>
      <c r="E211" s="166"/>
      <c r="F211" s="19"/>
      <c r="G211" s="19"/>
      <c r="H211" s="46">
        <v>9.03</v>
      </c>
      <c r="I211" s="58"/>
      <c r="J211" s="58"/>
      <c r="K211" s="58"/>
    </row>
    <row r="212" spans="1:11" s="14" customFormat="1" ht="12.75">
      <c r="A212" s="19" t="s">
        <v>203</v>
      </c>
      <c r="B212" s="19"/>
      <c r="C212" s="19"/>
      <c r="D212" s="19" t="s">
        <v>50</v>
      </c>
      <c r="E212" s="166"/>
      <c r="F212" s="19"/>
      <c r="G212" s="19"/>
      <c r="H212" s="46">
        <v>10.35</v>
      </c>
      <c r="I212" s="58"/>
      <c r="J212" s="58"/>
      <c r="K212" s="58"/>
    </row>
    <row r="213" spans="1:11" s="14" customFormat="1" ht="12.75">
      <c r="A213" s="19" t="s">
        <v>204</v>
      </c>
      <c r="B213" s="19"/>
      <c r="C213" s="19"/>
      <c r="D213" s="19" t="s">
        <v>51</v>
      </c>
      <c r="E213" s="166"/>
      <c r="F213" s="19"/>
      <c r="G213" s="19"/>
      <c r="H213" s="46">
        <v>15.61</v>
      </c>
      <c r="I213" s="58"/>
      <c r="J213" s="58"/>
      <c r="K213" s="58"/>
    </row>
    <row r="214" spans="1:11" s="14" customFormat="1" ht="12.75">
      <c r="A214" s="19" t="s">
        <v>205</v>
      </c>
      <c r="B214" s="19"/>
      <c r="C214" s="19"/>
      <c r="D214" s="19" t="s">
        <v>52</v>
      </c>
      <c r="E214" s="166"/>
      <c r="F214" s="19"/>
      <c r="G214" s="19"/>
      <c r="H214" s="46">
        <v>65.32</v>
      </c>
      <c r="I214" s="58"/>
      <c r="J214" s="58"/>
      <c r="K214" s="58"/>
    </row>
    <row r="215" spans="1:11" s="14" customFormat="1" ht="12.75">
      <c r="A215" s="19" t="s">
        <v>206</v>
      </c>
      <c r="B215" s="19"/>
      <c r="C215" s="19"/>
      <c r="D215" s="19" t="s">
        <v>878</v>
      </c>
      <c r="E215" s="166"/>
      <c r="F215" s="19"/>
      <c r="G215" s="19"/>
      <c r="H215" s="46">
        <v>46.49</v>
      </c>
      <c r="I215" s="58"/>
      <c r="J215" s="58"/>
      <c r="K215" s="58"/>
    </row>
    <row r="216" spans="1:11" s="14" customFormat="1" ht="12.75">
      <c r="A216" s="19" t="s">
        <v>137</v>
      </c>
      <c r="B216" s="19"/>
      <c r="C216" s="19"/>
      <c r="D216" s="19" t="s">
        <v>53</v>
      </c>
      <c r="E216" s="166"/>
      <c r="F216" s="19"/>
      <c r="G216" s="19"/>
      <c r="H216" s="46">
        <v>0.41</v>
      </c>
      <c r="I216" s="58"/>
      <c r="J216" s="58"/>
      <c r="K216" s="58"/>
    </row>
    <row r="217" spans="1:11" s="14" customFormat="1" ht="12.75">
      <c r="A217" s="19" t="s">
        <v>207</v>
      </c>
      <c r="B217" s="19"/>
      <c r="C217" s="19"/>
      <c r="D217" s="19" t="s">
        <v>208</v>
      </c>
      <c r="E217" s="166"/>
      <c r="F217" s="19"/>
      <c r="G217" s="19"/>
      <c r="H217" s="46">
        <v>6.99</v>
      </c>
      <c r="I217" s="58"/>
      <c r="J217" s="58"/>
      <c r="K217" s="58"/>
    </row>
    <row r="218" spans="1:11" s="14" customFormat="1" ht="12.75">
      <c r="A218" s="19" t="s">
        <v>123</v>
      </c>
      <c r="B218" s="19"/>
      <c r="C218" s="19"/>
      <c r="D218" s="19" t="s">
        <v>879</v>
      </c>
      <c r="E218" s="166"/>
      <c r="F218" s="19"/>
      <c r="G218" s="19"/>
      <c r="H218" s="46">
        <v>1.74</v>
      </c>
      <c r="I218" s="58"/>
      <c r="J218" s="58"/>
      <c r="K218" s="58"/>
    </row>
    <row r="219" spans="1:11" s="14" customFormat="1" ht="12.75">
      <c r="A219" s="19" t="s">
        <v>209</v>
      </c>
      <c r="B219" s="19"/>
      <c r="C219" s="19"/>
      <c r="D219" s="19" t="s">
        <v>880</v>
      </c>
      <c r="E219" s="166"/>
      <c r="F219" s="19"/>
      <c r="G219" s="19"/>
      <c r="H219" s="46">
        <v>18.21</v>
      </c>
      <c r="I219" s="58"/>
      <c r="J219" s="58"/>
      <c r="K219" s="58"/>
    </row>
    <row r="220" spans="1:11" s="14" customFormat="1" ht="12.75">
      <c r="A220" s="19" t="s">
        <v>210</v>
      </c>
      <c r="B220" s="19"/>
      <c r="C220" s="19"/>
      <c r="D220" s="19" t="s">
        <v>185</v>
      </c>
      <c r="E220" s="166"/>
      <c r="F220" s="19"/>
      <c r="G220" s="19"/>
      <c r="H220" s="46">
        <v>7.91</v>
      </c>
      <c r="I220" s="58"/>
      <c r="J220" s="58"/>
      <c r="K220" s="58"/>
    </row>
    <row r="221" spans="1:11" s="14" customFormat="1" ht="12.75">
      <c r="A221" s="19" t="s">
        <v>211</v>
      </c>
      <c r="B221" s="19"/>
      <c r="C221" s="19"/>
      <c r="D221" s="19" t="s">
        <v>154</v>
      </c>
      <c r="E221" s="166"/>
      <c r="F221" s="19"/>
      <c r="G221" s="19"/>
      <c r="H221" s="46">
        <v>4.9</v>
      </c>
      <c r="I221" s="58"/>
      <c r="J221" s="58"/>
      <c r="K221" s="58"/>
    </row>
    <row r="222" spans="1:11" s="14" customFormat="1" ht="12.75">
      <c r="A222" s="19" t="s">
        <v>212</v>
      </c>
      <c r="B222" s="19"/>
      <c r="C222" s="19"/>
      <c r="D222" s="19" t="s">
        <v>881</v>
      </c>
      <c r="E222" s="166"/>
      <c r="F222" s="19"/>
      <c r="G222" s="19"/>
      <c r="H222" s="46">
        <v>6.03</v>
      </c>
      <c r="I222" s="58"/>
      <c r="J222" s="58"/>
      <c r="K222" s="58"/>
    </row>
    <row r="223" spans="1:11" s="14" customFormat="1" ht="12.75">
      <c r="A223" s="19" t="s">
        <v>876</v>
      </c>
      <c r="B223" s="19"/>
      <c r="C223" s="19"/>
      <c r="D223" s="19" t="s">
        <v>464</v>
      </c>
      <c r="E223" s="166"/>
      <c r="F223" s="19"/>
      <c r="G223" s="19"/>
      <c r="H223" s="46">
        <v>10.99</v>
      </c>
      <c r="I223" s="58"/>
      <c r="J223" s="58"/>
      <c r="K223" s="58"/>
    </row>
    <row r="224" spans="1:11" s="14" customFormat="1" ht="12.75">
      <c r="A224" s="19" t="s">
        <v>877</v>
      </c>
      <c r="B224" s="19"/>
      <c r="C224" s="19"/>
      <c r="D224" s="19" t="s">
        <v>882</v>
      </c>
      <c r="E224" s="166"/>
      <c r="F224" s="19"/>
      <c r="G224" s="19"/>
      <c r="H224" s="46">
        <v>32.53</v>
      </c>
      <c r="I224" s="58"/>
      <c r="J224" s="58"/>
      <c r="K224" s="58"/>
    </row>
    <row r="225" spans="1:11" s="17" customFormat="1" ht="15">
      <c r="A225" s="83" t="s">
        <v>22</v>
      </c>
      <c r="B225" s="100"/>
      <c r="C225" s="100"/>
      <c r="D225" s="24"/>
      <c r="E225" s="167"/>
      <c r="F225" s="24"/>
      <c r="G225" s="24"/>
      <c r="H225" s="56">
        <f>SUM(H208:H224)</f>
        <v>354.5</v>
      </c>
      <c r="I225" s="56">
        <f>SUM(I208:I224)</f>
        <v>0</v>
      </c>
      <c r="J225" s="56">
        <f>SUM(J208:J224)</f>
        <v>0</v>
      </c>
      <c r="K225" s="56">
        <f>SUM(K208:K224)</f>
        <v>0</v>
      </c>
    </row>
    <row r="226" spans="1:11" s="17" customFormat="1" ht="60">
      <c r="A226" s="227" t="s">
        <v>288</v>
      </c>
      <c r="B226" s="228" t="s">
        <v>465</v>
      </c>
      <c r="C226" s="197" t="s">
        <v>284</v>
      </c>
      <c r="D226" s="188"/>
      <c r="E226" s="194"/>
      <c r="F226" s="188"/>
      <c r="G226" s="188"/>
      <c r="H226" s="46"/>
      <c r="I226" s="58"/>
      <c r="J226" s="58"/>
      <c r="K226" s="58"/>
    </row>
    <row r="227" spans="1:11" s="17" customFormat="1" ht="12.75">
      <c r="A227" s="18" t="s">
        <v>88</v>
      </c>
      <c r="B227" s="18"/>
      <c r="C227" s="18"/>
      <c r="D227" s="18" t="s">
        <v>215</v>
      </c>
      <c r="E227" s="165"/>
      <c r="F227" s="18"/>
      <c r="G227" s="18">
        <v>4053068</v>
      </c>
      <c r="H227" s="46">
        <v>0.08</v>
      </c>
      <c r="I227" s="58"/>
      <c r="J227" s="58"/>
      <c r="K227" s="58"/>
    </row>
    <row r="228" spans="1:11" s="17" customFormat="1" ht="12.75">
      <c r="A228" s="18" t="s">
        <v>88</v>
      </c>
      <c r="B228" s="18"/>
      <c r="C228" s="18"/>
      <c r="D228" s="18" t="s">
        <v>489</v>
      </c>
      <c r="E228" s="165"/>
      <c r="F228" s="18"/>
      <c r="G228" s="18" t="s">
        <v>895</v>
      </c>
      <c r="H228" s="46">
        <v>5.93</v>
      </c>
      <c r="I228" s="58"/>
      <c r="J228" s="58"/>
      <c r="K228" s="58"/>
    </row>
    <row r="229" spans="1:11" s="17" customFormat="1" ht="15">
      <c r="A229" s="83" t="s">
        <v>213</v>
      </c>
      <c r="B229" s="100"/>
      <c r="C229" s="100"/>
      <c r="D229" s="18"/>
      <c r="E229" s="165"/>
      <c r="F229" s="18"/>
      <c r="G229" s="18"/>
      <c r="H229" s="138">
        <f>SUM(H227:H228)</f>
        <v>6.01</v>
      </c>
      <c r="I229" s="138">
        <f>SUM(I227:I228)</f>
        <v>0</v>
      </c>
      <c r="J229" s="138">
        <f>SUM(J227:J228)</f>
        <v>0</v>
      </c>
      <c r="K229" s="138">
        <f>SUM(K227:K228)</f>
        <v>0</v>
      </c>
    </row>
    <row r="230" spans="1:11" s="17" customFormat="1" ht="72">
      <c r="A230" s="227" t="s">
        <v>466</v>
      </c>
      <c r="B230" s="228" t="s">
        <v>467</v>
      </c>
      <c r="C230" s="185">
        <v>241</v>
      </c>
      <c r="D230" s="188"/>
      <c r="E230" s="194"/>
      <c r="F230" s="188"/>
      <c r="G230" s="188"/>
      <c r="H230" s="46"/>
      <c r="I230" s="58"/>
      <c r="J230" s="58"/>
      <c r="K230" s="58"/>
    </row>
    <row r="231" spans="1:11" s="17" customFormat="1" ht="12.75">
      <c r="A231" s="19" t="s">
        <v>216</v>
      </c>
      <c r="B231" s="19"/>
      <c r="C231" s="19"/>
      <c r="D231" s="19" t="s">
        <v>2</v>
      </c>
      <c r="E231" s="166"/>
      <c r="F231" s="19"/>
      <c r="G231" s="438"/>
      <c r="H231" s="46">
        <v>57.66</v>
      </c>
      <c r="I231" s="58"/>
      <c r="J231" s="58"/>
      <c r="K231" s="58"/>
    </row>
    <row r="232" spans="1:11" s="17" customFormat="1" ht="12.75">
      <c r="A232" s="19" t="s">
        <v>70</v>
      </c>
      <c r="B232" s="19"/>
      <c r="C232" s="19"/>
      <c r="D232" s="19" t="s">
        <v>54</v>
      </c>
      <c r="E232" s="166"/>
      <c r="F232" s="19"/>
      <c r="G232" s="438"/>
      <c r="H232" s="46">
        <v>194.7</v>
      </c>
      <c r="I232" s="58"/>
      <c r="J232" s="58"/>
      <c r="K232" s="58"/>
    </row>
    <row r="233" spans="1:11" s="17" customFormat="1" ht="15">
      <c r="A233" s="83" t="s">
        <v>214</v>
      </c>
      <c r="B233" s="100"/>
      <c r="C233" s="100"/>
      <c r="D233" s="18"/>
      <c r="E233" s="165"/>
      <c r="F233" s="18"/>
      <c r="G233" s="18"/>
      <c r="H233" s="138">
        <f>SUM(H231:H232)</f>
        <v>252.36</v>
      </c>
      <c r="I233" s="56"/>
      <c r="J233" s="56"/>
      <c r="K233" s="56" t="e">
        <f>SUM(#REF!)</f>
        <v>#REF!</v>
      </c>
    </row>
    <row r="234" spans="1:11" s="17" customFormat="1" ht="14.25">
      <c r="A234" s="96" t="s">
        <v>119</v>
      </c>
      <c r="B234" s="110"/>
      <c r="C234" s="110"/>
      <c r="D234" s="18"/>
      <c r="E234" s="165"/>
      <c r="F234" s="18"/>
      <c r="G234" s="18"/>
      <c r="H234" s="140">
        <f>H225+H229+H233</f>
        <v>612.87</v>
      </c>
      <c r="I234" s="144">
        <f>I225+I229+I233</f>
        <v>0</v>
      </c>
      <c r="J234" s="144">
        <f>J225+J229+J233</f>
        <v>0</v>
      </c>
      <c r="K234" s="144" t="e">
        <f>K225+K229+K233</f>
        <v>#REF!</v>
      </c>
    </row>
    <row r="235" spans="1:11" s="17" customFormat="1" ht="60">
      <c r="A235" s="227" t="s">
        <v>289</v>
      </c>
      <c r="B235" s="228" t="s">
        <v>468</v>
      </c>
      <c r="C235" s="197" t="s">
        <v>284</v>
      </c>
      <c r="D235" s="188"/>
      <c r="E235" s="194"/>
      <c r="F235" s="188"/>
      <c r="G235" s="188"/>
      <c r="H235" s="46"/>
      <c r="I235" s="58"/>
      <c r="J235" s="58"/>
      <c r="K235" s="58"/>
    </row>
    <row r="236" spans="1:11" s="17" customFormat="1" ht="12.75">
      <c r="A236" s="22" t="s">
        <v>92</v>
      </c>
      <c r="B236" s="22"/>
      <c r="C236" s="22"/>
      <c r="D236" s="21" t="s">
        <v>93</v>
      </c>
      <c r="E236" s="166">
        <v>3333.9</v>
      </c>
      <c r="F236" s="21"/>
      <c r="G236" s="21"/>
      <c r="H236" s="46"/>
      <c r="I236" s="58"/>
      <c r="J236" s="58"/>
      <c r="K236" s="58"/>
    </row>
    <row r="237" spans="1:11" s="17" customFormat="1" ht="15">
      <c r="A237" s="83" t="s">
        <v>91</v>
      </c>
      <c r="B237" s="100"/>
      <c r="C237" s="100"/>
      <c r="D237" s="18"/>
      <c r="E237" s="165"/>
      <c r="F237" s="18"/>
      <c r="G237" s="18"/>
      <c r="H237" s="138">
        <f>SUM(H236:H236)</f>
        <v>0</v>
      </c>
      <c r="I237" s="56"/>
      <c r="J237" s="56"/>
      <c r="K237" s="56"/>
    </row>
    <row r="238" spans="1:11" s="17" customFormat="1" ht="72">
      <c r="A238" s="227" t="s">
        <v>290</v>
      </c>
      <c r="B238" s="228" t="s">
        <v>469</v>
      </c>
      <c r="C238" s="197" t="s">
        <v>284</v>
      </c>
      <c r="D238" s="188"/>
      <c r="E238" s="194"/>
      <c r="F238" s="188"/>
      <c r="G238" s="188"/>
      <c r="H238" s="46"/>
      <c r="I238" s="58"/>
      <c r="J238" s="58"/>
      <c r="K238" s="58"/>
    </row>
    <row r="239" spans="1:11" s="17" customFormat="1" ht="60">
      <c r="A239" s="318" t="s">
        <v>783</v>
      </c>
      <c r="B239" s="21"/>
      <c r="C239" s="21"/>
      <c r="D239" s="21" t="s">
        <v>1317</v>
      </c>
      <c r="E239" s="166"/>
      <c r="F239" s="21"/>
      <c r="G239" s="21"/>
      <c r="H239" s="319">
        <v>16.3</v>
      </c>
      <c r="I239" s="58"/>
      <c r="J239" s="58"/>
      <c r="K239" s="58"/>
    </row>
    <row r="240" spans="1:11" s="17" customFormat="1" ht="60">
      <c r="A240" s="318" t="s">
        <v>783</v>
      </c>
      <c r="B240" s="21"/>
      <c r="C240" s="21"/>
      <c r="D240" s="21" t="s">
        <v>1318</v>
      </c>
      <c r="E240" s="166"/>
      <c r="F240" s="21"/>
      <c r="G240" s="21"/>
      <c r="H240" s="319">
        <v>20.3</v>
      </c>
      <c r="I240" s="58"/>
      <c r="J240" s="58"/>
      <c r="K240" s="58"/>
    </row>
    <row r="241" spans="1:11" s="17" customFormat="1" ht="60">
      <c r="A241" s="318" t="s">
        <v>783</v>
      </c>
      <c r="B241" s="21"/>
      <c r="C241" s="21"/>
      <c r="D241" s="21" t="s">
        <v>1319</v>
      </c>
      <c r="E241" s="166"/>
      <c r="F241" s="21"/>
      <c r="G241" s="21"/>
      <c r="H241" s="319">
        <v>18.1</v>
      </c>
      <c r="I241" s="58"/>
      <c r="J241" s="58"/>
      <c r="K241" s="58"/>
    </row>
    <row r="242" spans="1:11" s="17" customFormat="1" ht="60">
      <c r="A242" s="318" t="s">
        <v>783</v>
      </c>
      <c r="B242" s="21"/>
      <c r="C242" s="21"/>
      <c r="D242" s="21" t="s">
        <v>1320</v>
      </c>
      <c r="E242" s="166"/>
      <c r="F242" s="21"/>
      <c r="G242" s="21"/>
      <c r="H242" s="319">
        <v>15.6</v>
      </c>
      <c r="I242" s="58"/>
      <c r="J242" s="58"/>
      <c r="K242" s="58"/>
    </row>
    <row r="243" spans="1:11" s="17" customFormat="1" ht="60">
      <c r="A243" s="318" t="s">
        <v>784</v>
      </c>
      <c r="B243" s="21"/>
      <c r="C243" s="21"/>
      <c r="D243" s="21" t="s">
        <v>1321</v>
      </c>
      <c r="E243" s="166"/>
      <c r="F243" s="21"/>
      <c r="G243" s="21"/>
      <c r="H243" s="319">
        <v>76.82</v>
      </c>
      <c r="I243" s="58"/>
      <c r="J243" s="58"/>
      <c r="K243" s="58"/>
    </row>
    <row r="244" spans="1:11" s="17" customFormat="1" ht="72">
      <c r="A244" s="318" t="s">
        <v>785</v>
      </c>
      <c r="B244" s="21"/>
      <c r="C244" s="21"/>
      <c r="D244" s="21" t="s">
        <v>1322</v>
      </c>
      <c r="E244" s="166"/>
      <c r="F244" s="21"/>
      <c r="G244" s="21"/>
      <c r="H244" s="319">
        <v>189.9</v>
      </c>
      <c r="I244" s="58"/>
      <c r="J244" s="58"/>
      <c r="K244" s="58"/>
    </row>
    <row r="245" spans="1:11" s="17" customFormat="1" ht="60">
      <c r="A245" s="318" t="s">
        <v>786</v>
      </c>
      <c r="B245" s="21"/>
      <c r="C245" s="21"/>
      <c r="D245" s="21" t="s">
        <v>1323</v>
      </c>
      <c r="E245" s="166"/>
      <c r="F245" s="21"/>
      <c r="G245" s="21"/>
      <c r="H245" s="319">
        <v>228.12</v>
      </c>
      <c r="I245" s="58"/>
      <c r="J245" s="58"/>
      <c r="K245" s="58"/>
    </row>
    <row r="246" spans="1:11" s="17" customFormat="1" ht="60">
      <c r="A246" s="318" t="s">
        <v>786</v>
      </c>
      <c r="B246" s="21"/>
      <c r="C246" s="21"/>
      <c r="D246" s="21" t="s">
        <v>1324</v>
      </c>
      <c r="E246" s="166"/>
      <c r="F246" s="21"/>
      <c r="G246" s="21"/>
      <c r="H246" s="319">
        <v>14.12</v>
      </c>
      <c r="I246" s="58"/>
      <c r="J246" s="58"/>
      <c r="K246" s="58"/>
    </row>
    <row r="247" spans="1:11" s="17" customFormat="1" ht="72">
      <c r="A247" s="318" t="s">
        <v>787</v>
      </c>
      <c r="B247" s="21"/>
      <c r="C247" s="21"/>
      <c r="D247" s="21" t="s">
        <v>1325</v>
      </c>
      <c r="E247" s="166"/>
      <c r="F247" s="21"/>
      <c r="G247" s="21"/>
      <c r="H247" s="319">
        <v>147.88</v>
      </c>
      <c r="I247" s="58"/>
      <c r="J247" s="58"/>
      <c r="K247" s="58"/>
    </row>
    <row r="248" spans="1:11" s="17" customFormat="1" ht="60">
      <c r="A248" s="318" t="s">
        <v>788</v>
      </c>
      <c r="B248" s="21"/>
      <c r="C248" s="21"/>
      <c r="D248" s="21" t="s">
        <v>1326</v>
      </c>
      <c r="E248" s="166"/>
      <c r="F248" s="21"/>
      <c r="G248" s="21"/>
      <c r="H248" s="319">
        <v>84.26</v>
      </c>
      <c r="I248" s="58"/>
      <c r="J248" s="58"/>
      <c r="K248" s="58"/>
    </row>
    <row r="249" spans="1:11" s="17" customFormat="1" ht="60">
      <c r="A249" s="318" t="s">
        <v>789</v>
      </c>
      <c r="B249" s="21"/>
      <c r="C249" s="21"/>
      <c r="D249" s="21" t="s">
        <v>1327</v>
      </c>
      <c r="E249" s="166"/>
      <c r="F249" s="21"/>
      <c r="G249" s="21"/>
      <c r="H249" s="319">
        <v>134.62</v>
      </c>
      <c r="I249" s="58"/>
      <c r="J249" s="58"/>
      <c r="K249" s="58"/>
    </row>
    <row r="250" spans="1:11" s="17" customFormat="1" ht="60">
      <c r="A250" s="318" t="s">
        <v>789</v>
      </c>
      <c r="B250" s="21"/>
      <c r="C250" s="21"/>
      <c r="D250" s="21" t="s">
        <v>1328</v>
      </c>
      <c r="E250" s="166"/>
      <c r="F250" s="21"/>
      <c r="G250" s="21"/>
      <c r="H250" s="319">
        <v>16.58</v>
      </c>
      <c r="I250" s="58"/>
      <c r="J250" s="58"/>
      <c r="K250" s="58"/>
    </row>
    <row r="251" spans="1:11" s="17" customFormat="1" ht="60">
      <c r="A251" s="318" t="s">
        <v>790</v>
      </c>
      <c r="B251" s="21"/>
      <c r="C251" s="21"/>
      <c r="D251" s="21" t="s">
        <v>1329</v>
      </c>
      <c r="E251" s="166"/>
      <c r="F251" s="21"/>
      <c r="G251" s="21"/>
      <c r="H251" s="319">
        <v>337.22</v>
      </c>
      <c r="I251" s="58"/>
      <c r="J251" s="58"/>
      <c r="K251" s="58"/>
    </row>
    <row r="252" spans="1:11" s="17" customFormat="1" ht="48">
      <c r="A252" s="318" t="s">
        <v>541</v>
      </c>
      <c r="B252" s="21"/>
      <c r="C252" s="21"/>
      <c r="D252" s="21" t="s">
        <v>1330</v>
      </c>
      <c r="E252" s="166"/>
      <c r="F252" s="21"/>
      <c r="G252" s="21"/>
      <c r="H252" s="319">
        <v>43.97</v>
      </c>
      <c r="I252" s="58"/>
      <c r="J252" s="58"/>
      <c r="K252" s="58"/>
    </row>
    <row r="253" spans="1:11" s="17" customFormat="1" ht="48">
      <c r="A253" s="318" t="s">
        <v>541</v>
      </c>
      <c r="B253" s="21"/>
      <c r="C253" s="21"/>
      <c r="D253" s="21" t="s">
        <v>1331</v>
      </c>
      <c r="E253" s="166"/>
      <c r="F253" s="21"/>
      <c r="G253" s="21"/>
      <c r="H253" s="319">
        <v>3.3</v>
      </c>
      <c r="I253" s="58"/>
      <c r="J253" s="58"/>
      <c r="K253" s="58"/>
    </row>
    <row r="254" spans="1:11" s="17" customFormat="1" ht="60">
      <c r="A254" s="318" t="s">
        <v>791</v>
      </c>
      <c r="B254" s="21"/>
      <c r="C254" s="21"/>
      <c r="D254" s="21" t="s">
        <v>1332</v>
      </c>
      <c r="E254" s="166"/>
      <c r="F254" s="21"/>
      <c r="G254" s="21"/>
      <c r="H254" s="319">
        <v>151.3</v>
      </c>
      <c r="I254" s="58"/>
      <c r="J254" s="58"/>
      <c r="K254" s="58"/>
    </row>
    <row r="255" spans="1:11" s="17" customFormat="1" ht="48">
      <c r="A255" s="318" t="s">
        <v>539</v>
      </c>
      <c r="B255" s="21"/>
      <c r="C255" s="21"/>
      <c r="D255" s="21" t="s">
        <v>1333</v>
      </c>
      <c r="E255" s="166"/>
      <c r="F255" s="21"/>
      <c r="G255" s="21"/>
      <c r="H255" s="319">
        <v>171.34</v>
      </c>
      <c r="I255" s="58"/>
      <c r="J255" s="58"/>
      <c r="K255" s="58"/>
    </row>
    <row r="256" spans="1:11" s="17" customFormat="1" ht="48">
      <c r="A256" s="318" t="s">
        <v>539</v>
      </c>
      <c r="B256" s="21"/>
      <c r="C256" s="21"/>
      <c r="D256" s="21" t="s">
        <v>1334</v>
      </c>
      <c r="E256" s="166"/>
      <c r="F256" s="21"/>
      <c r="G256" s="21"/>
      <c r="H256" s="319">
        <v>101.31</v>
      </c>
      <c r="I256" s="58"/>
      <c r="J256" s="58"/>
      <c r="K256" s="58"/>
    </row>
    <row r="257" spans="1:11" s="17" customFormat="1" ht="48">
      <c r="A257" s="318" t="s">
        <v>539</v>
      </c>
      <c r="B257" s="21"/>
      <c r="C257" s="21"/>
      <c r="D257" s="21" t="s">
        <v>1335</v>
      </c>
      <c r="E257" s="166"/>
      <c r="F257" s="21"/>
      <c r="G257" s="21"/>
      <c r="H257" s="319">
        <v>61.73</v>
      </c>
      <c r="I257" s="58"/>
      <c r="J257" s="58"/>
      <c r="K257" s="58"/>
    </row>
    <row r="258" spans="1:11" s="17" customFormat="1" ht="48">
      <c r="A258" s="318" t="s">
        <v>539</v>
      </c>
      <c r="B258" s="21"/>
      <c r="C258" s="21"/>
      <c r="D258" s="21" t="s">
        <v>1331</v>
      </c>
      <c r="E258" s="166"/>
      <c r="F258" s="21"/>
      <c r="G258" s="21"/>
      <c r="H258" s="319">
        <v>17.3</v>
      </c>
      <c r="I258" s="58"/>
      <c r="J258" s="58"/>
      <c r="K258" s="58"/>
    </row>
    <row r="259" spans="1:11" s="17" customFormat="1" ht="48">
      <c r="A259" s="318" t="s">
        <v>539</v>
      </c>
      <c r="B259" s="21"/>
      <c r="C259" s="21"/>
      <c r="D259" s="21" t="s">
        <v>1336</v>
      </c>
      <c r="E259" s="166"/>
      <c r="F259" s="21"/>
      <c r="G259" s="21"/>
      <c r="H259" s="319">
        <v>1.32</v>
      </c>
      <c r="I259" s="58"/>
      <c r="J259" s="58"/>
      <c r="K259" s="58"/>
    </row>
    <row r="260" spans="1:11" s="17" customFormat="1" ht="48">
      <c r="A260" s="318" t="s">
        <v>539</v>
      </c>
      <c r="B260" s="21"/>
      <c r="C260" s="21"/>
      <c r="D260" s="21" t="s">
        <v>1337</v>
      </c>
      <c r="E260" s="166"/>
      <c r="F260" s="21"/>
      <c r="G260" s="21"/>
      <c r="H260" s="319">
        <v>0</v>
      </c>
      <c r="I260" s="58"/>
      <c r="J260" s="58"/>
      <c r="K260" s="58"/>
    </row>
    <row r="261" spans="1:11" s="17" customFormat="1" ht="60">
      <c r="A261" s="318" t="s">
        <v>792</v>
      </c>
      <c r="B261" s="21"/>
      <c r="C261" s="21"/>
      <c r="D261" s="21" t="s">
        <v>1338</v>
      </c>
      <c r="E261" s="166"/>
      <c r="F261" s="21"/>
      <c r="G261" s="21"/>
      <c r="H261" s="319">
        <v>137.84</v>
      </c>
      <c r="I261" s="58"/>
      <c r="J261" s="58"/>
      <c r="K261" s="58"/>
    </row>
    <row r="262" spans="1:11" s="17" customFormat="1" ht="60">
      <c r="A262" s="318" t="s">
        <v>792</v>
      </c>
      <c r="B262" s="21"/>
      <c r="C262" s="21"/>
      <c r="D262" s="21" t="s">
        <v>1339</v>
      </c>
      <c r="E262" s="166"/>
      <c r="F262" s="21"/>
      <c r="G262" s="21"/>
      <c r="H262" s="319">
        <v>8.2</v>
      </c>
      <c r="I262" s="58"/>
      <c r="J262" s="58"/>
      <c r="K262" s="58"/>
    </row>
    <row r="263" spans="1:11" s="17" customFormat="1" ht="48">
      <c r="A263" s="318" t="s">
        <v>793</v>
      </c>
      <c r="B263" s="21"/>
      <c r="C263" s="21"/>
      <c r="D263" s="21" t="s">
        <v>1340</v>
      </c>
      <c r="E263" s="166"/>
      <c r="F263" s="21"/>
      <c r="G263" s="21"/>
      <c r="H263" s="319">
        <v>111.45</v>
      </c>
      <c r="I263" s="58"/>
      <c r="J263" s="58"/>
      <c r="K263" s="58"/>
    </row>
    <row r="264" spans="1:11" s="17" customFormat="1" ht="48">
      <c r="A264" s="318" t="s">
        <v>793</v>
      </c>
      <c r="B264" s="21"/>
      <c r="C264" s="21"/>
      <c r="D264" s="21" t="s">
        <v>1341</v>
      </c>
      <c r="E264" s="166"/>
      <c r="F264" s="21"/>
      <c r="G264" s="21"/>
      <c r="H264" s="319">
        <v>47.25</v>
      </c>
      <c r="I264" s="58"/>
      <c r="J264" s="58"/>
      <c r="K264" s="58"/>
    </row>
    <row r="265" spans="1:11" s="17" customFormat="1" ht="48">
      <c r="A265" s="318" t="s">
        <v>793</v>
      </c>
      <c r="B265" s="21"/>
      <c r="C265" s="21"/>
      <c r="D265" s="21" t="s">
        <v>1342</v>
      </c>
      <c r="E265" s="166"/>
      <c r="F265" s="21"/>
      <c r="G265" s="21"/>
      <c r="H265" s="319">
        <v>10.5</v>
      </c>
      <c r="I265" s="58"/>
      <c r="J265" s="58"/>
      <c r="K265" s="58"/>
    </row>
    <row r="266" spans="1:11" s="17" customFormat="1" ht="48">
      <c r="A266" s="318" t="s">
        <v>793</v>
      </c>
      <c r="B266" s="21"/>
      <c r="C266" s="21"/>
      <c r="D266" s="21" t="s">
        <v>1343</v>
      </c>
      <c r="E266" s="166"/>
      <c r="F266" s="21"/>
      <c r="G266" s="21"/>
      <c r="H266" s="319">
        <v>5.9</v>
      </c>
      <c r="I266" s="58"/>
      <c r="J266" s="58"/>
      <c r="K266" s="58"/>
    </row>
    <row r="267" spans="1:11" s="17" customFormat="1" ht="48">
      <c r="A267" s="318" t="s">
        <v>794</v>
      </c>
      <c r="B267" s="21"/>
      <c r="C267" s="21"/>
      <c r="D267" s="21" t="s">
        <v>1344</v>
      </c>
      <c r="E267" s="166"/>
      <c r="F267" s="21"/>
      <c r="G267" s="21"/>
      <c r="H267" s="319">
        <v>240.9</v>
      </c>
      <c r="I267" s="58"/>
      <c r="J267" s="58"/>
      <c r="K267" s="58"/>
    </row>
    <row r="268" spans="1:11" s="17" customFormat="1" ht="60">
      <c r="A268" s="318" t="s">
        <v>540</v>
      </c>
      <c r="B268" s="21"/>
      <c r="C268" s="21"/>
      <c r="D268" s="21" t="s">
        <v>1345</v>
      </c>
      <c r="E268" s="166"/>
      <c r="F268" s="21"/>
      <c r="G268" s="21"/>
      <c r="H268" s="319">
        <v>232.17</v>
      </c>
      <c r="I268" s="58"/>
      <c r="J268" s="58"/>
      <c r="K268" s="58"/>
    </row>
    <row r="269" spans="1:11" s="17" customFormat="1" ht="60">
      <c r="A269" s="318" t="s">
        <v>1346</v>
      </c>
      <c r="B269" s="21"/>
      <c r="C269" s="21"/>
      <c r="D269" s="21" t="s">
        <v>1347</v>
      </c>
      <c r="E269" s="166"/>
      <c r="F269" s="21"/>
      <c r="G269" s="21"/>
      <c r="H269" s="319">
        <v>57.86</v>
      </c>
      <c r="I269" s="58"/>
      <c r="J269" s="58"/>
      <c r="K269" s="58"/>
    </row>
    <row r="270" spans="1:11" s="17" customFormat="1" ht="60">
      <c r="A270" s="318" t="s">
        <v>1348</v>
      </c>
      <c r="B270" s="21"/>
      <c r="C270" s="21"/>
      <c r="D270" s="21" t="s">
        <v>1349</v>
      </c>
      <c r="E270" s="166"/>
      <c r="F270" s="21"/>
      <c r="G270" s="21"/>
      <c r="H270" s="319">
        <v>126.12</v>
      </c>
      <c r="I270" s="58"/>
      <c r="J270" s="58"/>
      <c r="K270" s="58"/>
    </row>
    <row r="271" spans="1:11" s="17" customFormat="1" ht="48">
      <c r="A271" s="318" t="s">
        <v>795</v>
      </c>
      <c r="B271" s="21"/>
      <c r="C271" s="21"/>
      <c r="D271" s="21" t="s">
        <v>1350</v>
      </c>
      <c r="E271" s="166"/>
      <c r="F271" s="21"/>
      <c r="G271" s="21"/>
      <c r="H271" s="319">
        <v>156.52</v>
      </c>
      <c r="I271" s="58"/>
      <c r="J271" s="58"/>
      <c r="K271" s="58"/>
    </row>
    <row r="272" spans="1:11" s="17" customFormat="1" ht="60">
      <c r="A272" s="318" t="s">
        <v>1351</v>
      </c>
      <c r="B272" s="21"/>
      <c r="C272" s="21"/>
      <c r="D272" s="21" t="s">
        <v>1352</v>
      </c>
      <c r="E272" s="166"/>
      <c r="F272" s="21"/>
      <c r="G272" s="21"/>
      <c r="H272" s="319">
        <v>8.89</v>
      </c>
      <c r="I272" s="58"/>
      <c r="J272" s="58"/>
      <c r="K272" s="58"/>
    </row>
    <row r="273" spans="1:11" s="17" customFormat="1" ht="60">
      <c r="A273" s="318" t="s">
        <v>1353</v>
      </c>
      <c r="B273" s="21"/>
      <c r="C273" s="21"/>
      <c r="D273" s="21" t="s">
        <v>1354</v>
      </c>
      <c r="E273" s="166"/>
      <c r="F273" s="21"/>
      <c r="G273" s="21"/>
      <c r="H273" s="319">
        <v>18.28</v>
      </c>
      <c r="I273" s="58"/>
      <c r="J273" s="58"/>
      <c r="K273" s="58"/>
    </row>
    <row r="274" spans="1:11" s="17" customFormat="1" ht="72">
      <c r="A274" s="318" t="s">
        <v>787</v>
      </c>
      <c r="B274" s="21"/>
      <c r="C274" s="21"/>
      <c r="D274" s="21" t="s">
        <v>1355</v>
      </c>
      <c r="E274" s="166"/>
      <c r="F274" s="21"/>
      <c r="G274" s="21"/>
      <c r="H274" s="319">
        <v>9.88</v>
      </c>
      <c r="I274" s="58"/>
      <c r="J274" s="58"/>
      <c r="K274" s="58"/>
    </row>
    <row r="275" spans="1:11" s="17" customFormat="1" ht="84">
      <c r="A275" s="318" t="s">
        <v>950</v>
      </c>
      <c r="B275" s="523"/>
      <c r="C275" s="523"/>
      <c r="D275" s="21" t="s">
        <v>1356</v>
      </c>
      <c r="E275" s="166"/>
      <c r="F275" s="21"/>
      <c r="G275" s="21"/>
      <c r="H275" s="319">
        <v>3.28</v>
      </c>
      <c r="I275" s="58"/>
      <c r="J275" s="58"/>
      <c r="K275" s="58"/>
    </row>
    <row r="276" spans="1:11" s="17" customFormat="1" ht="72">
      <c r="A276" s="318" t="s">
        <v>1357</v>
      </c>
      <c r="B276" s="523"/>
      <c r="C276" s="523"/>
      <c r="D276" s="21" t="s">
        <v>1358</v>
      </c>
      <c r="E276" s="166"/>
      <c r="F276" s="21"/>
      <c r="G276" s="21"/>
      <c r="H276" s="319">
        <v>0</v>
      </c>
      <c r="I276" s="58"/>
      <c r="J276" s="58"/>
      <c r="K276" s="58"/>
    </row>
    <row r="277" spans="1:11" s="17" customFormat="1" ht="15">
      <c r="A277" s="83" t="s">
        <v>267</v>
      </c>
      <c r="B277" s="100"/>
      <c r="C277" s="100"/>
      <c r="D277" s="18"/>
      <c r="E277" s="165"/>
      <c r="F277" s="18"/>
      <c r="G277" s="18"/>
      <c r="H277" s="56">
        <f>SUM(H239:H276)</f>
        <v>3026.43</v>
      </c>
      <c r="I277" s="56">
        <f>SUM(I239:I275)</f>
        <v>0</v>
      </c>
      <c r="J277" s="56">
        <f>SUM(J239:J275)</f>
        <v>0</v>
      </c>
      <c r="K277" s="56">
        <f>SUM(K239:K275)</f>
        <v>0</v>
      </c>
    </row>
    <row r="278" spans="1:11" s="14" customFormat="1" ht="60">
      <c r="A278" s="522" t="s">
        <v>291</v>
      </c>
      <c r="B278" s="519" t="s">
        <v>472</v>
      </c>
      <c r="C278" s="197" t="s">
        <v>284</v>
      </c>
      <c r="D278" s="188"/>
      <c r="E278" s="194"/>
      <c r="F278" s="188"/>
      <c r="G278" s="188"/>
      <c r="H278" s="46"/>
      <c r="I278" s="58"/>
      <c r="J278" s="58"/>
      <c r="K278" s="58"/>
    </row>
    <row r="279" spans="1:11" s="14" customFormat="1" ht="12.75">
      <c r="A279" s="22" t="s">
        <v>115</v>
      </c>
      <c r="B279" s="22"/>
      <c r="C279" s="22"/>
      <c r="D279" s="21" t="s">
        <v>116</v>
      </c>
      <c r="E279" s="166">
        <v>1156</v>
      </c>
      <c r="F279" s="21"/>
      <c r="G279" s="21"/>
      <c r="H279" s="46"/>
      <c r="I279" s="58"/>
      <c r="J279" s="58"/>
      <c r="K279" s="58"/>
    </row>
    <row r="280" spans="1:11" s="14" customFormat="1" ht="15">
      <c r="A280" s="86" t="s">
        <v>24</v>
      </c>
      <c r="B280" s="66"/>
      <c r="C280" s="66"/>
      <c r="D280" s="19"/>
      <c r="E280" s="166"/>
      <c r="F280" s="19"/>
      <c r="G280" s="19"/>
      <c r="H280" s="138">
        <f>SUM(H279:H279)</f>
        <v>0</v>
      </c>
      <c r="I280" s="56"/>
      <c r="J280" s="56"/>
      <c r="K280" s="56"/>
    </row>
    <row r="281" spans="1:11" s="32" customFormat="1" ht="11.25">
      <c r="A281" s="521" t="s">
        <v>120</v>
      </c>
      <c r="B281" s="518"/>
      <c r="C281" s="518"/>
      <c r="D281" s="24"/>
      <c r="E281" s="167"/>
      <c r="F281" s="24"/>
      <c r="G281" s="24"/>
      <c r="H281" s="504">
        <f>H237+H277+H280</f>
        <v>3026.43</v>
      </c>
      <c r="I281" s="145">
        <f>I237+I277+I280</f>
        <v>0</v>
      </c>
      <c r="J281" s="145">
        <f>J237+J277+J280</f>
        <v>0</v>
      </c>
      <c r="K281" s="145">
        <f>K237+K277+K280</f>
        <v>0</v>
      </c>
    </row>
    <row r="282" spans="1:11" s="14" customFormat="1" ht="84">
      <c r="A282" s="522" t="s">
        <v>292</v>
      </c>
      <c r="B282" s="519" t="s">
        <v>473</v>
      </c>
      <c r="C282" s="197" t="s">
        <v>284</v>
      </c>
      <c r="D282" s="188"/>
      <c r="E282" s="194"/>
      <c r="F282" s="188"/>
      <c r="G282" s="188"/>
      <c r="H282" s="46"/>
      <c r="I282" s="58"/>
      <c r="J282" s="58"/>
      <c r="K282" s="58"/>
    </row>
    <row r="283" spans="1:11" s="14" customFormat="1" ht="22.5">
      <c r="A283" s="25" t="s">
        <v>65</v>
      </c>
      <c r="B283" s="25"/>
      <c r="C283" s="25"/>
      <c r="D283" s="25" t="s">
        <v>117</v>
      </c>
      <c r="E283" s="168">
        <v>250.1</v>
      </c>
      <c r="F283" s="25"/>
      <c r="G283" s="25"/>
      <c r="H283" s="58">
        <v>9.53</v>
      </c>
      <c r="I283" s="58"/>
      <c r="J283" s="58"/>
      <c r="K283" s="58"/>
    </row>
    <row r="284" spans="1:11" s="14" customFormat="1" ht="12.75">
      <c r="A284" s="25" t="s">
        <v>65</v>
      </c>
      <c r="B284" s="25"/>
      <c r="C284" s="25"/>
      <c r="D284" s="13" t="s">
        <v>67</v>
      </c>
      <c r="E284" s="163">
        <v>416.1</v>
      </c>
      <c r="F284" s="13"/>
      <c r="G284" s="13"/>
      <c r="H284" s="58">
        <v>11.07</v>
      </c>
      <c r="I284" s="58"/>
      <c r="J284" s="58"/>
      <c r="K284" s="58"/>
    </row>
    <row r="285" spans="1:11" s="14" customFormat="1" ht="12.75">
      <c r="A285" s="25" t="s">
        <v>65</v>
      </c>
      <c r="B285" s="25"/>
      <c r="C285" s="25"/>
      <c r="D285" s="21" t="s">
        <v>219</v>
      </c>
      <c r="E285" s="163">
        <v>984.4</v>
      </c>
      <c r="F285" s="13"/>
      <c r="G285" s="13"/>
      <c r="H285" s="58">
        <v>57.52</v>
      </c>
      <c r="I285" s="58"/>
      <c r="J285" s="58"/>
      <c r="K285" s="58"/>
    </row>
    <row r="286" spans="1:11" s="14" customFormat="1" ht="12.75">
      <c r="A286" s="25" t="s">
        <v>65</v>
      </c>
      <c r="B286" s="25"/>
      <c r="C286" s="25"/>
      <c r="D286" s="21" t="s">
        <v>221</v>
      </c>
      <c r="E286" s="166">
        <v>102.3</v>
      </c>
      <c r="F286" s="21"/>
      <c r="G286" s="21"/>
      <c r="H286" s="58">
        <v>6.39</v>
      </c>
      <c r="I286" s="58"/>
      <c r="J286" s="58"/>
      <c r="K286" s="58"/>
    </row>
    <row r="287" spans="1:11" s="14" customFormat="1" ht="14.25">
      <c r="A287" s="25" t="s">
        <v>65</v>
      </c>
      <c r="B287" s="25"/>
      <c r="C287" s="25"/>
      <c r="D287" s="25" t="s">
        <v>930</v>
      </c>
      <c r="E287" s="166">
        <v>182.4</v>
      </c>
      <c r="F287" s="21"/>
      <c r="G287" s="21"/>
      <c r="H287" s="47">
        <v>3.32</v>
      </c>
      <c r="I287" s="58"/>
      <c r="J287" s="58"/>
      <c r="K287" s="58"/>
    </row>
    <row r="288" spans="1:11" s="14" customFormat="1" ht="14.25">
      <c r="A288" s="25" t="s">
        <v>65</v>
      </c>
      <c r="B288" s="25"/>
      <c r="C288" s="25"/>
      <c r="D288" s="520" t="s">
        <v>228</v>
      </c>
      <c r="E288" s="166">
        <v>956.5</v>
      </c>
      <c r="F288" s="21"/>
      <c r="G288" s="21"/>
      <c r="H288" s="47">
        <v>20.38</v>
      </c>
      <c r="I288" s="58"/>
      <c r="J288" s="58"/>
      <c r="K288" s="58"/>
    </row>
    <row r="289" spans="1:11" s="17" customFormat="1" ht="15">
      <c r="A289" s="86" t="s">
        <v>29</v>
      </c>
      <c r="B289" s="66"/>
      <c r="C289" s="66"/>
      <c r="D289" s="24"/>
      <c r="E289" s="138">
        <f>SUM(E283:E287)</f>
        <v>1935.3</v>
      </c>
      <c r="F289" s="24"/>
      <c r="G289" s="24"/>
      <c r="H289" s="56">
        <f>SUM(H283:H288)</f>
        <v>108.21</v>
      </c>
      <c r="I289" s="56">
        <f>SUM(I283:I287)</f>
        <v>0</v>
      </c>
      <c r="J289" s="56">
        <f>SUM(J283:J287)</f>
        <v>0</v>
      </c>
      <c r="K289" s="56">
        <f>SUM(K283:K287)</f>
        <v>0</v>
      </c>
    </row>
    <row r="290" spans="1:11" s="17" customFormat="1" ht="60">
      <c r="A290" s="522" t="s">
        <v>294</v>
      </c>
      <c r="B290" s="519" t="s">
        <v>470</v>
      </c>
      <c r="C290" s="197" t="s">
        <v>284</v>
      </c>
      <c r="D290" s="188"/>
      <c r="E290" s="194"/>
      <c r="F290" s="188"/>
      <c r="G290" s="188"/>
      <c r="H290" s="46"/>
      <c r="I290" s="58"/>
      <c r="J290" s="58"/>
      <c r="K290" s="58"/>
    </row>
    <row r="291" spans="1:11" s="17" customFormat="1" ht="12.75">
      <c r="A291" s="25" t="s">
        <v>65</v>
      </c>
      <c r="B291" s="25"/>
      <c r="C291" s="25"/>
      <c r="D291" s="21" t="s">
        <v>228</v>
      </c>
      <c r="E291" s="166">
        <v>956.5</v>
      </c>
      <c r="F291" s="21"/>
      <c r="G291" s="21"/>
      <c r="H291" s="46"/>
      <c r="I291" s="58"/>
      <c r="J291" s="58"/>
      <c r="K291" s="58"/>
    </row>
    <row r="292" spans="1:11" s="17" customFormat="1" ht="15">
      <c r="A292" s="86" t="s">
        <v>142</v>
      </c>
      <c r="B292" s="66"/>
      <c r="C292" s="66"/>
      <c r="D292" s="24"/>
      <c r="E292" s="167"/>
      <c r="F292" s="24"/>
      <c r="G292" s="24"/>
      <c r="H292" s="138">
        <f>SUM(H291:H291)</f>
        <v>0</v>
      </c>
      <c r="I292" s="56">
        <f>SUM(I291)</f>
        <v>0</v>
      </c>
      <c r="J292" s="56">
        <f>SUM(J291)</f>
        <v>0</v>
      </c>
      <c r="K292" s="56">
        <f>SUM(K291)</f>
        <v>0</v>
      </c>
    </row>
    <row r="293" spans="1:11" s="17" customFormat="1" ht="60">
      <c r="A293" s="522" t="s">
        <v>293</v>
      </c>
      <c r="B293" s="519" t="s">
        <v>474</v>
      </c>
      <c r="C293" s="197" t="s">
        <v>284</v>
      </c>
      <c r="D293" s="188"/>
      <c r="E293" s="194"/>
      <c r="F293" s="188"/>
      <c r="G293" s="188"/>
      <c r="H293" s="138"/>
      <c r="I293" s="56"/>
      <c r="J293" s="56"/>
      <c r="K293" s="56"/>
    </row>
    <row r="294" spans="1:11" s="17" customFormat="1" ht="33.75">
      <c r="A294" s="517" t="s">
        <v>181</v>
      </c>
      <c r="B294" s="517"/>
      <c r="C294" s="517"/>
      <c r="D294" s="24" t="s">
        <v>182</v>
      </c>
      <c r="E294" s="167">
        <v>3816.3</v>
      </c>
      <c r="F294" s="24"/>
      <c r="G294" s="24"/>
      <c r="H294" s="46">
        <v>61.98</v>
      </c>
      <c r="I294" s="58"/>
      <c r="J294" s="58"/>
      <c r="K294" s="58"/>
    </row>
    <row r="295" spans="1:11" s="17" customFormat="1" ht="15">
      <c r="A295" s="86" t="s">
        <v>267</v>
      </c>
      <c r="B295" s="66"/>
      <c r="C295" s="66"/>
      <c r="D295" s="24"/>
      <c r="E295" s="167"/>
      <c r="F295" s="24"/>
      <c r="G295" s="24"/>
      <c r="H295" s="138">
        <f>SUM(H294)</f>
        <v>61.98</v>
      </c>
      <c r="I295" s="56">
        <f>SUM(I294)</f>
        <v>0</v>
      </c>
      <c r="J295" s="56">
        <f>SUM(J294)</f>
        <v>0</v>
      </c>
      <c r="K295" s="56">
        <f>SUM(K294)</f>
        <v>0</v>
      </c>
    </row>
    <row r="296" spans="1:11" s="17" customFormat="1" ht="60">
      <c r="A296" s="231" t="s">
        <v>278</v>
      </c>
      <c r="B296" s="228" t="s">
        <v>449</v>
      </c>
      <c r="C296" s="185">
        <v>223</v>
      </c>
      <c r="D296" s="188"/>
      <c r="E296" s="194"/>
      <c r="F296" s="188"/>
      <c r="G296" s="188"/>
      <c r="H296" s="138"/>
      <c r="I296" s="56"/>
      <c r="J296" s="56"/>
      <c r="K296" s="56"/>
    </row>
    <row r="297" spans="1:11" s="17" customFormat="1" ht="12.75">
      <c r="A297" s="41" t="s">
        <v>309</v>
      </c>
      <c r="B297" s="26"/>
      <c r="C297" s="26"/>
      <c r="D297" s="26" t="s">
        <v>190</v>
      </c>
      <c r="E297" s="169">
        <v>1169.7</v>
      </c>
      <c r="F297" s="26"/>
      <c r="G297" s="26"/>
      <c r="H297" s="449">
        <v>95.85</v>
      </c>
      <c r="I297" s="58"/>
      <c r="J297" s="58"/>
      <c r="K297" s="58"/>
    </row>
    <row r="298" spans="1:11" s="17" customFormat="1" ht="12.75">
      <c r="A298" s="41" t="s">
        <v>309</v>
      </c>
      <c r="B298" s="26"/>
      <c r="C298" s="26"/>
      <c r="D298" s="26" t="s">
        <v>191</v>
      </c>
      <c r="E298" s="169">
        <v>233.2</v>
      </c>
      <c r="F298" s="26"/>
      <c r="G298" s="26"/>
      <c r="H298" s="449">
        <v>26.23</v>
      </c>
      <c r="I298" s="58"/>
      <c r="J298" s="58"/>
      <c r="K298" s="58"/>
    </row>
    <row r="299" spans="1:11" s="17" customFormat="1" ht="12.75">
      <c r="A299" s="41" t="s">
        <v>309</v>
      </c>
      <c r="B299" s="26"/>
      <c r="C299" s="26"/>
      <c r="D299" s="26" t="s">
        <v>192</v>
      </c>
      <c r="E299" s="169">
        <v>176.4</v>
      </c>
      <c r="F299" s="26"/>
      <c r="G299" s="26"/>
      <c r="H299" s="449">
        <v>2.57</v>
      </c>
      <c r="I299" s="58"/>
      <c r="J299" s="58"/>
      <c r="K299" s="58"/>
    </row>
    <row r="300" spans="1:11" s="17" customFormat="1" ht="12.75">
      <c r="A300" s="41" t="s">
        <v>309</v>
      </c>
      <c r="B300" s="26"/>
      <c r="C300" s="26"/>
      <c r="D300" s="26" t="s">
        <v>193</v>
      </c>
      <c r="E300" s="169">
        <v>169.6</v>
      </c>
      <c r="F300" s="26"/>
      <c r="G300" s="26"/>
      <c r="H300" s="449">
        <v>8.88</v>
      </c>
      <c r="I300" s="58"/>
      <c r="J300" s="58"/>
      <c r="K300" s="58"/>
    </row>
    <row r="301" spans="1:11" s="17" customFormat="1" ht="12.75">
      <c r="A301" s="41" t="s">
        <v>309</v>
      </c>
      <c r="B301" s="26"/>
      <c r="C301" s="26"/>
      <c r="D301" s="26" t="s">
        <v>194</v>
      </c>
      <c r="E301" s="169">
        <v>161.5</v>
      </c>
      <c r="F301" s="26"/>
      <c r="G301" s="26"/>
      <c r="H301" s="449">
        <v>15.81</v>
      </c>
      <c r="I301" s="58"/>
      <c r="J301" s="58"/>
      <c r="K301" s="58"/>
    </row>
    <row r="302" spans="1:11" s="17" customFormat="1" ht="12.75">
      <c r="A302" s="41" t="s">
        <v>309</v>
      </c>
      <c r="B302" s="26"/>
      <c r="C302" s="26"/>
      <c r="D302" s="26" t="s">
        <v>195</v>
      </c>
      <c r="E302" s="169">
        <v>194.8</v>
      </c>
      <c r="F302" s="26"/>
      <c r="G302" s="26"/>
      <c r="H302" s="449">
        <v>12.48</v>
      </c>
      <c r="I302" s="58"/>
      <c r="J302" s="58"/>
      <c r="K302" s="58"/>
    </row>
    <row r="303" spans="1:11" s="17" customFormat="1" ht="12.75">
      <c r="A303" s="41" t="s">
        <v>309</v>
      </c>
      <c r="B303" s="26"/>
      <c r="C303" s="26"/>
      <c r="D303" s="26" t="s">
        <v>196</v>
      </c>
      <c r="E303" s="169">
        <v>270</v>
      </c>
      <c r="F303" s="26"/>
      <c r="G303" s="26"/>
      <c r="H303" s="449">
        <v>6.04</v>
      </c>
      <c r="I303" s="58"/>
      <c r="J303" s="58"/>
      <c r="K303" s="58"/>
    </row>
    <row r="304" spans="1:11" s="17" customFormat="1" ht="12.75">
      <c r="A304" s="41" t="s">
        <v>309</v>
      </c>
      <c r="B304" s="26"/>
      <c r="C304" s="26"/>
      <c r="D304" s="26" t="s">
        <v>197</v>
      </c>
      <c r="E304" s="169">
        <v>34.1</v>
      </c>
      <c r="F304" s="26"/>
      <c r="G304" s="26"/>
      <c r="H304" s="449">
        <v>1.36</v>
      </c>
      <c r="I304" s="58"/>
      <c r="J304" s="58"/>
      <c r="K304" s="58"/>
    </row>
    <row r="305" spans="1:11" s="17" customFormat="1" ht="12.75">
      <c r="A305" s="41" t="s">
        <v>309</v>
      </c>
      <c r="B305" s="26"/>
      <c r="C305" s="26"/>
      <c r="D305" s="26" t="s">
        <v>198</v>
      </c>
      <c r="E305" s="169">
        <v>131</v>
      </c>
      <c r="F305" s="26"/>
      <c r="G305" s="26"/>
      <c r="H305" s="449">
        <v>1.83</v>
      </c>
      <c r="I305" s="58"/>
      <c r="J305" s="58"/>
      <c r="K305" s="58"/>
    </row>
    <row r="306" spans="1:11" s="17" customFormat="1" ht="12.75">
      <c r="A306" s="41" t="s">
        <v>309</v>
      </c>
      <c r="B306" s="26"/>
      <c r="C306" s="26"/>
      <c r="D306" s="26" t="s">
        <v>200</v>
      </c>
      <c r="E306" s="169">
        <v>218.2</v>
      </c>
      <c r="F306" s="26"/>
      <c r="G306" s="26"/>
      <c r="H306" s="449">
        <v>9.98</v>
      </c>
      <c r="I306" s="58"/>
      <c r="J306" s="58"/>
      <c r="K306" s="58"/>
    </row>
    <row r="307" spans="1:11" s="17" customFormat="1" ht="12.75">
      <c r="A307" s="41" t="s">
        <v>309</v>
      </c>
      <c r="B307" s="26"/>
      <c r="C307" s="26"/>
      <c r="D307" s="26" t="s">
        <v>201</v>
      </c>
      <c r="E307" s="169">
        <v>26.8</v>
      </c>
      <c r="F307" s="26"/>
      <c r="G307" s="26"/>
      <c r="H307" s="449">
        <v>2.6</v>
      </c>
      <c r="I307" s="58"/>
      <c r="J307" s="58"/>
      <c r="K307" s="58"/>
    </row>
    <row r="308" spans="1:11" s="17" customFormat="1" ht="15">
      <c r="A308" s="86" t="s">
        <v>267</v>
      </c>
      <c r="B308" s="66"/>
      <c r="C308" s="66"/>
      <c r="D308" s="24"/>
      <c r="E308" s="175">
        <f>SUM(E297:E307)</f>
        <v>2785.3</v>
      </c>
      <c r="F308" s="24"/>
      <c r="G308" s="24"/>
      <c r="H308" s="56">
        <f>SUM(H297:H307)</f>
        <v>183.63</v>
      </c>
      <c r="I308" s="56">
        <f>SUM(I297:I307)</f>
        <v>0</v>
      </c>
      <c r="J308" s="56">
        <f>SUM(J297:J307)</f>
        <v>0</v>
      </c>
      <c r="K308" s="56">
        <f>SUM(K297:K307)</f>
        <v>0</v>
      </c>
    </row>
    <row r="309" spans="1:11" s="14" customFormat="1" ht="72">
      <c r="A309" s="227" t="s">
        <v>295</v>
      </c>
      <c r="B309" s="228" t="s">
        <v>475</v>
      </c>
      <c r="C309" s="197" t="s">
        <v>284</v>
      </c>
      <c r="D309" s="188"/>
      <c r="E309" s="194"/>
      <c r="F309" s="188"/>
      <c r="G309" s="188"/>
      <c r="H309" s="46"/>
      <c r="I309" s="58"/>
      <c r="J309" s="58"/>
      <c r="K309" s="58"/>
    </row>
    <row r="310" spans="1:11" s="14" customFormat="1" ht="12.75">
      <c r="A310" s="414" t="s">
        <v>896</v>
      </c>
      <c r="B310" s="414"/>
      <c r="C310" s="414"/>
      <c r="D310" s="414" t="s">
        <v>61</v>
      </c>
      <c r="E310" s="166">
        <v>313.4</v>
      </c>
      <c r="F310" s="485" t="s">
        <v>1185</v>
      </c>
      <c r="G310" s="486" t="s">
        <v>1186</v>
      </c>
      <c r="H310" s="58">
        <v>5.48</v>
      </c>
      <c r="I310" s="58"/>
      <c r="J310" s="58"/>
      <c r="K310" s="58"/>
    </row>
    <row r="311" spans="1:11" s="14" customFormat="1" ht="12.75">
      <c r="A311" s="414" t="s">
        <v>897</v>
      </c>
      <c r="B311" s="414"/>
      <c r="C311" s="414"/>
      <c r="D311" s="414" t="s">
        <v>243</v>
      </c>
      <c r="E311" s="166">
        <v>234.5</v>
      </c>
      <c r="F311" s="485" t="s">
        <v>1185</v>
      </c>
      <c r="G311" s="486" t="s">
        <v>1186</v>
      </c>
      <c r="H311" s="58">
        <v>3.64</v>
      </c>
      <c r="I311" s="58"/>
      <c r="J311" s="58"/>
      <c r="K311" s="58"/>
    </row>
    <row r="312" spans="1:11" s="14" customFormat="1" ht="12.75">
      <c r="A312" s="414" t="s">
        <v>898</v>
      </c>
      <c r="B312" s="414"/>
      <c r="C312" s="414"/>
      <c r="D312" s="414" t="s">
        <v>237</v>
      </c>
      <c r="E312" s="166">
        <v>76.8</v>
      </c>
      <c r="F312" s="485" t="s">
        <v>1185</v>
      </c>
      <c r="G312" s="486" t="s">
        <v>1186</v>
      </c>
      <c r="H312" s="58">
        <v>1.89</v>
      </c>
      <c r="I312" s="58"/>
      <c r="J312" s="58"/>
      <c r="K312" s="58"/>
    </row>
    <row r="313" spans="1:11" s="14" customFormat="1" ht="12.75">
      <c r="A313" s="414" t="s">
        <v>899</v>
      </c>
      <c r="B313" s="414"/>
      <c r="C313" s="414"/>
      <c r="D313" s="414" t="s">
        <v>60</v>
      </c>
      <c r="E313" s="166">
        <v>91.7</v>
      </c>
      <c r="F313" s="485" t="s">
        <v>1185</v>
      </c>
      <c r="G313" s="486" t="s">
        <v>1186</v>
      </c>
      <c r="H313" s="58">
        <v>5.71</v>
      </c>
      <c r="I313" s="58"/>
      <c r="J313" s="58"/>
      <c r="K313" s="58"/>
    </row>
    <row r="314" spans="1:11" s="14" customFormat="1" ht="12.75">
      <c r="A314" s="414" t="s">
        <v>900</v>
      </c>
      <c r="B314" s="414"/>
      <c r="C314" s="414"/>
      <c r="D314" s="414" t="s">
        <v>245</v>
      </c>
      <c r="E314" s="166">
        <v>129.9</v>
      </c>
      <c r="F314" s="485" t="s">
        <v>1185</v>
      </c>
      <c r="G314" s="486" t="s">
        <v>1186</v>
      </c>
      <c r="H314" s="58">
        <v>8.07</v>
      </c>
      <c r="I314" s="58"/>
      <c r="J314" s="58"/>
      <c r="K314" s="58"/>
    </row>
    <row r="315" spans="1:11" s="14" customFormat="1" ht="12.75">
      <c r="A315" s="414" t="s">
        <v>901</v>
      </c>
      <c r="B315" s="414"/>
      <c r="C315" s="414"/>
      <c r="D315" s="414" t="s">
        <v>258</v>
      </c>
      <c r="E315" s="166">
        <v>125.9</v>
      </c>
      <c r="F315" s="485" t="s">
        <v>1185</v>
      </c>
      <c r="G315" s="486" t="s">
        <v>1186</v>
      </c>
      <c r="H315" s="58">
        <v>1.82</v>
      </c>
      <c r="I315" s="58"/>
      <c r="J315" s="58"/>
      <c r="K315" s="58"/>
    </row>
    <row r="316" spans="1:11" s="14" customFormat="1" ht="12.75">
      <c r="A316" s="414" t="s">
        <v>902</v>
      </c>
      <c r="B316" s="414"/>
      <c r="C316" s="414"/>
      <c r="D316" s="414" t="s">
        <v>242</v>
      </c>
      <c r="E316" s="166">
        <v>201.3</v>
      </c>
      <c r="F316" s="485" t="s">
        <v>1185</v>
      </c>
      <c r="G316" s="486" t="s">
        <v>1186</v>
      </c>
      <c r="H316" s="58">
        <v>9.57</v>
      </c>
      <c r="I316" s="58"/>
      <c r="J316" s="58"/>
      <c r="K316" s="58"/>
    </row>
    <row r="317" spans="1:11" s="14" customFormat="1" ht="12.75">
      <c r="A317" s="414" t="s">
        <v>903</v>
      </c>
      <c r="B317" s="414"/>
      <c r="C317" s="414"/>
      <c r="D317" s="414" t="s">
        <v>235</v>
      </c>
      <c r="E317" s="166">
        <v>58.2</v>
      </c>
      <c r="F317" s="485" t="s">
        <v>1185</v>
      </c>
      <c r="G317" s="486" t="s">
        <v>1186</v>
      </c>
      <c r="H317" s="58">
        <v>1.8</v>
      </c>
      <c r="I317" s="58"/>
      <c r="J317" s="58"/>
      <c r="K317" s="58"/>
    </row>
    <row r="318" spans="1:11" s="14" customFormat="1" ht="12.75">
      <c r="A318" s="414" t="s">
        <v>904</v>
      </c>
      <c r="B318" s="414"/>
      <c r="C318" s="414"/>
      <c r="D318" s="414" t="s">
        <v>240</v>
      </c>
      <c r="E318" s="166">
        <v>134.7</v>
      </c>
      <c r="F318" s="485" t="s">
        <v>1185</v>
      </c>
      <c r="G318" s="486" t="s">
        <v>1186</v>
      </c>
      <c r="H318" s="58">
        <v>5.59</v>
      </c>
      <c r="I318" s="58"/>
      <c r="J318" s="58"/>
      <c r="K318" s="58"/>
    </row>
    <row r="319" spans="1:11" s="14" customFormat="1" ht="12.75">
      <c r="A319" s="414" t="s">
        <v>905</v>
      </c>
      <c r="B319" s="414"/>
      <c r="C319" s="414"/>
      <c r="D319" s="414" t="s">
        <v>55</v>
      </c>
      <c r="E319" s="166">
        <v>502.1</v>
      </c>
      <c r="F319" s="485" t="s">
        <v>1185</v>
      </c>
      <c r="G319" s="486" t="s">
        <v>1186</v>
      </c>
      <c r="H319" s="58">
        <v>11.11</v>
      </c>
      <c r="I319" s="58"/>
      <c r="J319" s="58"/>
      <c r="K319" s="58"/>
    </row>
    <row r="320" spans="1:11" s="14" customFormat="1" ht="12.75">
      <c r="A320" s="414" t="s">
        <v>906</v>
      </c>
      <c r="B320" s="414"/>
      <c r="C320" s="414"/>
      <c r="D320" s="414" t="s">
        <v>246</v>
      </c>
      <c r="E320" s="166">
        <v>116.1</v>
      </c>
      <c r="F320" s="485" t="s">
        <v>1185</v>
      </c>
      <c r="G320" s="486" t="s">
        <v>1186</v>
      </c>
      <c r="H320" s="58">
        <v>13.05</v>
      </c>
      <c r="I320" s="58"/>
      <c r="J320" s="58"/>
      <c r="K320" s="58"/>
    </row>
    <row r="321" spans="1:11" s="14" customFormat="1" ht="12.75">
      <c r="A321" s="414" t="s">
        <v>907</v>
      </c>
      <c r="B321" s="414"/>
      <c r="C321" s="414"/>
      <c r="D321" s="414" t="s">
        <v>244</v>
      </c>
      <c r="E321" s="166">
        <v>169</v>
      </c>
      <c r="F321" s="485" t="s">
        <v>1185</v>
      </c>
      <c r="G321" s="486" t="s">
        <v>1186</v>
      </c>
      <c r="H321" s="58">
        <v>2.47</v>
      </c>
      <c r="I321" s="58"/>
      <c r="J321" s="58"/>
      <c r="K321" s="58"/>
    </row>
    <row r="322" spans="1:11" s="14" customFormat="1" ht="12.75">
      <c r="A322" s="414" t="s">
        <v>908</v>
      </c>
      <c r="B322" s="414"/>
      <c r="C322" s="414"/>
      <c r="D322" s="414" t="s">
        <v>239</v>
      </c>
      <c r="E322" s="166">
        <v>113.4</v>
      </c>
      <c r="F322" s="485" t="s">
        <v>1185</v>
      </c>
      <c r="G322" s="486" t="s">
        <v>1186</v>
      </c>
      <c r="H322" s="58">
        <v>3.08</v>
      </c>
      <c r="I322" s="58"/>
      <c r="J322" s="58"/>
      <c r="K322" s="58"/>
    </row>
    <row r="323" spans="1:11" s="14" customFormat="1" ht="12.75">
      <c r="A323" s="414" t="s">
        <v>909</v>
      </c>
      <c r="B323" s="414"/>
      <c r="C323" s="414"/>
      <c r="D323" s="414" t="s">
        <v>257</v>
      </c>
      <c r="E323" s="166">
        <v>626.9</v>
      </c>
      <c r="F323" s="485" t="s">
        <v>1185</v>
      </c>
      <c r="G323" s="486" t="s">
        <v>1186</v>
      </c>
      <c r="H323" s="58">
        <v>21.15</v>
      </c>
      <c r="I323" s="58"/>
      <c r="J323" s="58"/>
      <c r="K323" s="58"/>
    </row>
    <row r="324" spans="1:11" s="14" customFormat="1" ht="12.75">
      <c r="A324" s="414" t="s">
        <v>910</v>
      </c>
      <c r="B324" s="414"/>
      <c r="C324" s="414"/>
      <c r="D324" s="414" t="s">
        <v>236</v>
      </c>
      <c r="E324" s="166">
        <v>103.2</v>
      </c>
      <c r="F324" s="485" t="s">
        <v>1185</v>
      </c>
      <c r="G324" s="486" t="s">
        <v>1186</v>
      </c>
      <c r="H324" s="58">
        <v>2.45</v>
      </c>
      <c r="I324" s="58"/>
      <c r="J324" s="58"/>
      <c r="K324" s="58"/>
    </row>
    <row r="325" spans="1:11" s="14" customFormat="1" ht="12.75">
      <c r="A325" s="414" t="s">
        <v>911</v>
      </c>
      <c r="B325" s="414"/>
      <c r="C325" s="414"/>
      <c r="D325" s="414" t="s">
        <v>57</v>
      </c>
      <c r="E325" s="166">
        <v>498.2</v>
      </c>
      <c r="F325" s="485" t="s">
        <v>1185</v>
      </c>
      <c r="G325" s="486" t="s">
        <v>1186</v>
      </c>
      <c r="H325" s="58">
        <v>7.57</v>
      </c>
      <c r="I325" s="58"/>
      <c r="J325" s="58"/>
      <c r="K325" s="58"/>
    </row>
    <row r="326" spans="1:11" s="14" customFormat="1" ht="12.75">
      <c r="A326" s="414" t="s">
        <v>912</v>
      </c>
      <c r="B326" s="414"/>
      <c r="C326" s="414"/>
      <c r="D326" s="414" t="s">
        <v>218</v>
      </c>
      <c r="E326" s="166">
        <v>308.6</v>
      </c>
      <c r="F326" s="485" t="s">
        <v>1185</v>
      </c>
      <c r="G326" s="486" t="s">
        <v>1186</v>
      </c>
      <c r="H326" s="58">
        <v>6.25</v>
      </c>
      <c r="I326" s="58"/>
      <c r="J326" s="58"/>
      <c r="K326" s="58"/>
    </row>
    <row r="327" spans="1:11" s="14" customFormat="1" ht="12.75">
      <c r="A327" s="414" t="s">
        <v>913</v>
      </c>
      <c r="B327" s="414"/>
      <c r="C327" s="414"/>
      <c r="D327" s="414" t="s">
        <v>241</v>
      </c>
      <c r="E327" s="166">
        <v>757.3</v>
      </c>
      <c r="F327" s="485" t="s">
        <v>1185</v>
      </c>
      <c r="G327" s="486" t="s">
        <v>1186</v>
      </c>
      <c r="H327" s="58">
        <v>4.55</v>
      </c>
      <c r="I327" s="58"/>
      <c r="J327" s="58"/>
      <c r="K327" s="58"/>
    </row>
    <row r="328" spans="1:11" s="14" customFormat="1" ht="12.75">
      <c r="A328" s="414" t="s">
        <v>914</v>
      </c>
      <c r="B328" s="414"/>
      <c r="C328" s="414"/>
      <c r="D328" s="414" t="s">
        <v>238</v>
      </c>
      <c r="E328" s="166">
        <v>124.5</v>
      </c>
      <c r="F328" s="485" t="s">
        <v>1185</v>
      </c>
      <c r="G328" s="486" t="s">
        <v>1186</v>
      </c>
      <c r="H328" s="58">
        <v>1.88</v>
      </c>
      <c r="I328" s="58"/>
      <c r="J328" s="58"/>
      <c r="K328" s="58"/>
    </row>
    <row r="329" spans="1:11" s="14" customFormat="1" ht="12.75">
      <c r="A329" s="414" t="s">
        <v>915</v>
      </c>
      <c r="B329" s="414"/>
      <c r="C329" s="414"/>
      <c r="D329" s="414" t="s">
        <v>231</v>
      </c>
      <c r="E329" s="166">
        <v>194.1</v>
      </c>
      <c r="F329" s="485" t="s">
        <v>1185</v>
      </c>
      <c r="G329" s="486" t="s">
        <v>1186</v>
      </c>
      <c r="H329" s="58">
        <v>2.18</v>
      </c>
      <c r="I329" s="58"/>
      <c r="J329" s="58"/>
      <c r="K329" s="58"/>
    </row>
    <row r="330" spans="1:11" s="14" customFormat="1" ht="12.75">
      <c r="A330" s="414" t="s">
        <v>916</v>
      </c>
      <c r="B330" s="414"/>
      <c r="C330" s="414"/>
      <c r="D330" s="482" t="s">
        <v>260</v>
      </c>
      <c r="E330" s="166">
        <v>434.4</v>
      </c>
      <c r="F330" s="485" t="s">
        <v>1185</v>
      </c>
      <c r="G330" s="486" t="s">
        <v>1186</v>
      </c>
      <c r="H330" s="58">
        <v>4.35</v>
      </c>
      <c r="I330" s="58"/>
      <c r="J330" s="58"/>
      <c r="K330" s="58"/>
    </row>
    <row r="331" spans="1:11" s="14" customFormat="1" ht="12.75">
      <c r="A331" s="414" t="s">
        <v>917</v>
      </c>
      <c r="B331" s="414"/>
      <c r="C331" s="414"/>
      <c r="D331" s="414" t="s">
        <v>234</v>
      </c>
      <c r="E331" s="166">
        <v>742.3</v>
      </c>
      <c r="F331" s="485" t="s">
        <v>1185</v>
      </c>
      <c r="G331" s="486" t="s">
        <v>1186</v>
      </c>
      <c r="H331" s="58">
        <v>2.85</v>
      </c>
      <c r="I331" s="58"/>
      <c r="J331" s="58"/>
      <c r="K331" s="58"/>
    </row>
    <row r="332" spans="1:11" s="14" customFormat="1" ht="12.75">
      <c r="A332" s="414" t="s">
        <v>918</v>
      </c>
      <c r="B332" s="414"/>
      <c r="C332" s="414"/>
      <c r="D332" s="414" t="s">
        <v>58</v>
      </c>
      <c r="E332" s="166">
        <v>605.7</v>
      </c>
      <c r="F332" s="485" t="s">
        <v>1185</v>
      </c>
      <c r="G332" s="486" t="s">
        <v>1186</v>
      </c>
      <c r="H332" s="58">
        <v>10.3</v>
      </c>
      <c r="I332" s="58"/>
      <c r="J332" s="58"/>
      <c r="K332" s="58"/>
    </row>
    <row r="333" spans="1:11" s="14" customFormat="1" ht="12.75">
      <c r="A333" s="414" t="s">
        <v>919</v>
      </c>
      <c r="B333" s="414"/>
      <c r="C333" s="414"/>
      <c r="D333" s="414" t="s">
        <v>476</v>
      </c>
      <c r="E333" s="166">
        <v>165.5</v>
      </c>
      <c r="F333" s="485" t="s">
        <v>1185</v>
      </c>
      <c r="G333" s="486" t="s">
        <v>1186</v>
      </c>
      <c r="H333" s="58">
        <v>4.79</v>
      </c>
      <c r="I333" s="58"/>
      <c r="J333" s="58"/>
      <c r="K333" s="58"/>
    </row>
    <row r="334" spans="1:11" s="14" customFormat="1" ht="12.75">
      <c r="A334" s="414" t="s">
        <v>920</v>
      </c>
      <c r="B334" s="414"/>
      <c r="C334" s="414"/>
      <c r="D334" s="414" t="s">
        <v>159</v>
      </c>
      <c r="E334" s="166">
        <v>502.1</v>
      </c>
      <c r="F334" s="485" t="s">
        <v>1185</v>
      </c>
      <c r="G334" s="486" t="s">
        <v>1186</v>
      </c>
      <c r="H334" s="58">
        <v>2.79</v>
      </c>
      <c r="I334" s="58"/>
      <c r="J334" s="58"/>
      <c r="K334" s="58"/>
    </row>
    <row r="335" spans="1:11" s="14" customFormat="1" ht="12.75">
      <c r="A335" s="414" t="s">
        <v>921</v>
      </c>
      <c r="B335" s="414"/>
      <c r="C335" s="414"/>
      <c r="D335" s="414" t="s">
        <v>59</v>
      </c>
      <c r="E335" s="166">
        <v>469.1</v>
      </c>
      <c r="F335" s="485" t="s">
        <v>1185</v>
      </c>
      <c r="G335" s="486" t="s">
        <v>1186</v>
      </c>
      <c r="H335" s="58">
        <v>7.13</v>
      </c>
      <c r="I335" s="58"/>
      <c r="J335" s="58"/>
      <c r="K335" s="58"/>
    </row>
    <row r="336" spans="1:11" s="14" customFormat="1" ht="12.75">
      <c r="A336" s="414" t="s">
        <v>922</v>
      </c>
      <c r="B336" s="414"/>
      <c r="C336" s="414"/>
      <c r="D336" s="414" t="s">
        <v>227</v>
      </c>
      <c r="E336" s="166">
        <v>487.3</v>
      </c>
      <c r="F336" s="485" t="s">
        <v>1185</v>
      </c>
      <c r="G336" s="486" t="s">
        <v>1186</v>
      </c>
      <c r="H336" s="58">
        <v>1.95</v>
      </c>
      <c r="I336" s="58"/>
      <c r="J336" s="58"/>
      <c r="K336" s="58"/>
    </row>
    <row r="337" spans="1:11" s="14" customFormat="1" ht="12.75">
      <c r="A337" s="414" t="s">
        <v>923</v>
      </c>
      <c r="B337" s="414"/>
      <c r="C337" s="414"/>
      <c r="D337" s="414" t="s">
        <v>56</v>
      </c>
      <c r="E337" s="481">
        <v>631.2</v>
      </c>
      <c r="F337" s="485" t="s">
        <v>1185</v>
      </c>
      <c r="G337" s="486" t="s">
        <v>1186</v>
      </c>
      <c r="H337" s="58">
        <v>8.03</v>
      </c>
      <c r="I337" s="58"/>
      <c r="J337" s="58"/>
      <c r="K337" s="58"/>
    </row>
    <row r="338" spans="1:11" s="14" customFormat="1" ht="12.75">
      <c r="A338" s="414" t="s">
        <v>924</v>
      </c>
      <c r="B338" s="414"/>
      <c r="C338" s="414"/>
      <c r="D338" s="414" t="s">
        <v>217</v>
      </c>
      <c r="E338" s="484">
        <v>201.3</v>
      </c>
      <c r="F338" s="485" t="s">
        <v>1185</v>
      </c>
      <c r="G338" s="486" t="s">
        <v>1186</v>
      </c>
      <c r="H338" s="58">
        <v>3.32</v>
      </c>
      <c r="I338" s="58"/>
      <c r="J338" s="58"/>
      <c r="K338" s="58"/>
    </row>
    <row r="339" spans="1:11" s="14" customFormat="1" ht="12.75">
      <c r="A339" s="371" t="s">
        <v>965</v>
      </c>
      <c r="B339" s="414"/>
      <c r="C339" s="414"/>
      <c r="D339" s="414" t="s">
        <v>925</v>
      </c>
      <c r="E339" s="484">
        <v>577.9</v>
      </c>
      <c r="F339" s="485" t="s">
        <v>1185</v>
      </c>
      <c r="G339" s="486" t="s">
        <v>1186</v>
      </c>
      <c r="H339" s="58">
        <v>7.75</v>
      </c>
      <c r="I339" s="58"/>
      <c r="J339" s="58"/>
      <c r="K339" s="58"/>
    </row>
    <row r="340" spans="1:11" s="14" customFormat="1" ht="12.75">
      <c r="A340" s="371" t="s">
        <v>966</v>
      </c>
      <c r="B340" s="483"/>
      <c r="C340" s="483"/>
      <c r="D340" s="414" t="s">
        <v>926</v>
      </c>
      <c r="E340" s="484">
        <v>744</v>
      </c>
      <c r="F340" s="485" t="s">
        <v>1185</v>
      </c>
      <c r="G340" s="486" t="s">
        <v>1186</v>
      </c>
      <c r="H340" s="58">
        <v>16.32</v>
      </c>
      <c r="I340" s="58"/>
      <c r="J340" s="58"/>
      <c r="K340" s="58"/>
    </row>
    <row r="341" spans="1:11" s="17" customFormat="1" ht="15">
      <c r="A341" s="86" t="s">
        <v>267</v>
      </c>
      <c r="B341" s="66"/>
      <c r="C341" s="66"/>
      <c r="D341" s="24"/>
      <c r="E341" s="175">
        <f>SUM(E328:E340)</f>
        <v>5879.4</v>
      </c>
      <c r="F341" s="24"/>
      <c r="G341" s="24"/>
      <c r="H341" s="138">
        <f>SUM(H310:H340)</f>
        <v>188.89</v>
      </c>
      <c r="I341" s="56">
        <f>SUM(I328:I340)</f>
        <v>0</v>
      </c>
      <c r="J341" s="56">
        <f>SUM(J328:J340)</f>
        <v>0</v>
      </c>
      <c r="K341" s="56">
        <f>SUM(K328:K340)</f>
        <v>0</v>
      </c>
    </row>
    <row r="342" spans="1:11" s="17" customFormat="1" ht="60">
      <c r="A342" s="227" t="s">
        <v>299</v>
      </c>
      <c r="B342" s="228" t="s">
        <v>479</v>
      </c>
      <c r="C342" s="197" t="s">
        <v>284</v>
      </c>
      <c r="D342" s="188"/>
      <c r="E342" s="198"/>
      <c r="F342" s="199"/>
      <c r="G342" s="199"/>
      <c r="H342" s="142"/>
      <c r="I342" s="73"/>
      <c r="J342" s="73"/>
      <c r="K342" s="73"/>
    </row>
    <row r="343" spans="1:11" s="14" customFormat="1" ht="12.75">
      <c r="A343" s="28" t="s">
        <v>45</v>
      </c>
      <c r="B343" s="28"/>
      <c r="C343" s="28"/>
      <c r="D343" s="29"/>
      <c r="E343" s="170"/>
      <c r="F343" s="29"/>
      <c r="G343" s="29"/>
      <c r="H343" s="141">
        <v>14.61</v>
      </c>
      <c r="I343" s="75"/>
      <c r="J343" s="75"/>
      <c r="K343" s="75"/>
    </row>
    <row r="344" spans="1:11" s="14" customFormat="1" ht="15">
      <c r="A344" s="92" t="s">
        <v>142</v>
      </c>
      <c r="B344" s="39"/>
      <c r="C344" s="39"/>
      <c r="D344" s="29"/>
      <c r="E344" s="170"/>
      <c r="F344" s="29"/>
      <c r="G344" s="29"/>
      <c r="H344" s="142">
        <f>H343</f>
        <v>14.61</v>
      </c>
      <c r="I344" s="73">
        <f>I343</f>
        <v>0</v>
      </c>
      <c r="J344" s="73">
        <f>J343</f>
        <v>0</v>
      </c>
      <c r="K344" s="73">
        <f>K343</f>
        <v>0</v>
      </c>
    </row>
    <row r="345" spans="1:11" s="14" customFormat="1" ht="72">
      <c r="A345" s="227" t="s">
        <v>297</v>
      </c>
      <c r="B345" s="228" t="s">
        <v>477</v>
      </c>
      <c r="C345" s="197" t="s">
        <v>284</v>
      </c>
      <c r="D345" s="188"/>
      <c r="E345" s="198"/>
      <c r="F345" s="199"/>
      <c r="G345" s="199"/>
      <c r="H345" s="142"/>
      <c r="I345" s="73"/>
      <c r="J345" s="73"/>
      <c r="K345" s="73"/>
    </row>
    <row r="346" spans="1:11" s="14" customFormat="1" ht="14.25">
      <c r="A346" s="25" t="s">
        <v>268</v>
      </c>
      <c r="B346" s="25"/>
      <c r="C346" s="25"/>
      <c r="D346" s="19" t="s">
        <v>68</v>
      </c>
      <c r="E346" s="171"/>
      <c r="F346" s="150"/>
      <c r="G346" s="150">
        <v>174.4</v>
      </c>
      <c r="H346" s="444">
        <v>21.68</v>
      </c>
      <c r="I346" s="74"/>
      <c r="J346" s="74"/>
      <c r="K346" s="74"/>
    </row>
    <row r="347" spans="1:11" s="14" customFormat="1" ht="14.25">
      <c r="A347" s="25" t="s">
        <v>268</v>
      </c>
      <c r="B347" s="25"/>
      <c r="C347" s="25"/>
      <c r="D347" s="19" t="s">
        <v>161</v>
      </c>
      <c r="E347" s="171"/>
      <c r="F347" s="150"/>
      <c r="G347" s="150">
        <v>430.6</v>
      </c>
      <c r="H347" s="444">
        <v>53.54</v>
      </c>
      <c r="I347" s="74"/>
      <c r="J347" s="74"/>
      <c r="K347" s="74"/>
    </row>
    <row r="348" spans="1:11" s="14" customFormat="1" ht="14.25">
      <c r="A348" s="25" t="s">
        <v>268</v>
      </c>
      <c r="B348" s="25"/>
      <c r="C348" s="25"/>
      <c r="D348" s="19" t="s">
        <v>252</v>
      </c>
      <c r="E348" s="171"/>
      <c r="F348" s="150"/>
      <c r="G348" s="150">
        <v>3384.7</v>
      </c>
      <c r="H348" s="444">
        <v>422.26</v>
      </c>
      <c r="I348" s="74"/>
      <c r="J348" s="74"/>
      <c r="K348" s="74"/>
    </row>
    <row r="349" spans="1:11" s="14" customFormat="1" ht="14.25">
      <c r="A349" s="25" t="s">
        <v>268</v>
      </c>
      <c r="B349" s="25"/>
      <c r="C349" s="25"/>
      <c r="D349" s="19" t="s">
        <v>490</v>
      </c>
      <c r="E349" s="171"/>
      <c r="F349" s="150"/>
      <c r="G349" s="150">
        <v>128.6</v>
      </c>
      <c r="H349" s="444">
        <v>15.99</v>
      </c>
      <c r="I349" s="74"/>
      <c r="J349" s="74"/>
      <c r="K349" s="74"/>
    </row>
    <row r="350" spans="1:11" s="14" customFormat="1" ht="14.25">
      <c r="A350" s="25" t="s">
        <v>268</v>
      </c>
      <c r="B350" s="25"/>
      <c r="C350" s="25"/>
      <c r="D350" s="19" t="s">
        <v>833</v>
      </c>
      <c r="E350" s="171"/>
      <c r="F350" s="150"/>
      <c r="G350" s="150">
        <v>635.3</v>
      </c>
      <c r="H350" s="444">
        <v>78.98</v>
      </c>
      <c r="I350" s="74"/>
      <c r="J350" s="74"/>
      <c r="K350" s="74"/>
    </row>
    <row r="351" spans="1:11" s="14" customFormat="1" ht="15">
      <c r="A351" s="91" t="s">
        <v>271</v>
      </c>
      <c r="B351" s="91"/>
      <c r="C351" s="91"/>
      <c r="D351" s="18"/>
      <c r="E351" s="170"/>
      <c r="F351" s="29"/>
      <c r="G351" s="29">
        <v>4753.6</v>
      </c>
      <c r="H351" s="73">
        <f>SUM(H346:H350)</f>
        <v>592.45</v>
      </c>
      <c r="I351" s="73">
        <f>SUM(I346:I350)</f>
        <v>0</v>
      </c>
      <c r="J351" s="73">
        <f>SUM(J346:J350)</f>
        <v>0</v>
      </c>
      <c r="K351" s="73">
        <f>SUM(K346:K350)</f>
        <v>0</v>
      </c>
    </row>
    <row r="352" spans="1:11" s="14" customFormat="1" ht="72">
      <c r="A352" s="227" t="s">
        <v>298</v>
      </c>
      <c r="B352" s="228" t="s">
        <v>478</v>
      </c>
      <c r="C352" s="197" t="s">
        <v>284</v>
      </c>
      <c r="D352" s="188"/>
      <c r="E352" s="198"/>
      <c r="F352" s="199"/>
      <c r="G352" s="199"/>
      <c r="H352" s="142"/>
      <c r="I352" s="73"/>
      <c r="J352" s="73"/>
      <c r="K352" s="73"/>
    </row>
    <row r="353" spans="1:11" s="14" customFormat="1" ht="14.25">
      <c r="A353" s="25" t="s">
        <v>111</v>
      </c>
      <c r="B353" s="25"/>
      <c r="C353" s="25"/>
      <c r="D353" s="20" t="s">
        <v>112</v>
      </c>
      <c r="E353" s="369"/>
      <c r="F353" s="151"/>
      <c r="G353" s="151"/>
      <c r="H353" s="74">
        <v>32.28</v>
      </c>
      <c r="I353" s="74"/>
      <c r="J353" s="74"/>
      <c r="K353" s="74"/>
    </row>
    <row r="354" spans="1:11" s="14" customFormat="1" ht="14.25">
      <c r="A354" s="25" t="s">
        <v>111</v>
      </c>
      <c r="B354" s="25"/>
      <c r="C354" s="25"/>
      <c r="D354" s="20" t="s">
        <v>222</v>
      </c>
      <c r="E354" s="369"/>
      <c r="F354" s="151"/>
      <c r="G354" s="151"/>
      <c r="H354" s="74">
        <v>35.86</v>
      </c>
      <c r="I354" s="74"/>
      <c r="J354" s="74"/>
      <c r="K354" s="74"/>
    </row>
    <row r="355" spans="1:11" s="14" customFormat="1" ht="14.25">
      <c r="A355" s="25" t="s">
        <v>111</v>
      </c>
      <c r="B355" s="25"/>
      <c r="C355" s="25"/>
      <c r="D355" s="20" t="s">
        <v>220</v>
      </c>
      <c r="E355" s="369"/>
      <c r="F355" s="151"/>
      <c r="G355" s="151"/>
      <c r="H355" s="74">
        <v>32.98</v>
      </c>
      <c r="I355" s="74"/>
      <c r="J355" s="74"/>
      <c r="K355" s="74"/>
    </row>
    <row r="356" spans="1:11" s="14" customFormat="1" ht="14.25">
      <c r="A356" s="25" t="s">
        <v>111</v>
      </c>
      <c r="B356" s="25"/>
      <c r="C356" s="25"/>
      <c r="D356" s="20" t="s">
        <v>113</v>
      </c>
      <c r="E356" s="369"/>
      <c r="F356" s="151"/>
      <c r="G356" s="151"/>
      <c r="H356" s="74">
        <v>11.25</v>
      </c>
      <c r="I356" s="74"/>
      <c r="J356" s="74"/>
      <c r="K356" s="74"/>
    </row>
    <row r="357" spans="1:11" s="14" customFormat="1" ht="22.5">
      <c r="A357" s="25" t="s">
        <v>111</v>
      </c>
      <c r="B357" s="25"/>
      <c r="C357" s="25"/>
      <c r="D357" s="412" t="s">
        <v>873</v>
      </c>
      <c r="E357" s="369"/>
      <c r="F357" s="151"/>
      <c r="G357" s="151"/>
      <c r="H357" s="74">
        <v>10.67</v>
      </c>
      <c r="I357" s="74"/>
      <c r="J357" s="74"/>
      <c r="K357" s="74"/>
    </row>
    <row r="358" spans="1:11" s="14" customFormat="1" ht="14.25">
      <c r="A358" s="91" t="s">
        <v>271</v>
      </c>
      <c r="B358" s="25"/>
      <c r="C358" s="25"/>
      <c r="D358" s="411"/>
      <c r="E358" s="369"/>
      <c r="F358" s="151"/>
      <c r="G358" s="151"/>
      <c r="H358" s="74">
        <f>SUM(H353:H357)</f>
        <v>123.04</v>
      </c>
      <c r="I358" s="74"/>
      <c r="J358" s="74"/>
      <c r="K358" s="74"/>
    </row>
    <row r="359" spans="1:11" s="14" customFormat="1" ht="60">
      <c r="A359" s="227" t="s">
        <v>481</v>
      </c>
      <c r="B359" s="228" t="s">
        <v>482</v>
      </c>
      <c r="C359" s="185">
        <v>223</v>
      </c>
      <c r="D359" s="188"/>
      <c r="E359" s="369"/>
      <c r="F359" s="151"/>
      <c r="G359" s="151"/>
      <c r="H359" s="74"/>
      <c r="I359" s="74"/>
      <c r="J359" s="74"/>
      <c r="K359" s="74"/>
    </row>
    <row r="360" spans="1:11" s="14" customFormat="1" ht="33.75">
      <c r="A360" s="93" t="s">
        <v>483</v>
      </c>
      <c r="B360" s="23"/>
      <c r="C360" s="23"/>
      <c r="D360" s="68" t="s">
        <v>949</v>
      </c>
      <c r="E360" s="369"/>
      <c r="F360" s="151"/>
      <c r="G360" s="151"/>
      <c r="H360" s="74">
        <v>3970.16</v>
      </c>
      <c r="I360" s="74"/>
      <c r="J360" s="74"/>
      <c r="K360" s="74"/>
    </row>
    <row r="361" spans="1:11" s="14" customFormat="1" ht="14.25">
      <c r="A361" s="91" t="s">
        <v>261</v>
      </c>
      <c r="B361" s="20"/>
      <c r="C361" s="20"/>
      <c r="D361" s="40"/>
      <c r="E361" s="369"/>
      <c r="F361" s="151"/>
      <c r="G361" s="151"/>
      <c r="H361" s="74">
        <f>H360</f>
        <v>3970.16</v>
      </c>
      <c r="I361" s="74">
        <f>I360</f>
        <v>0</v>
      </c>
      <c r="J361" s="74">
        <f>J360</f>
        <v>0</v>
      </c>
      <c r="K361" s="74">
        <f>K360</f>
        <v>0</v>
      </c>
    </row>
    <row r="362" spans="1:11" s="17" customFormat="1" ht="26.25" thickBot="1">
      <c r="A362" s="97" t="s">
        <v>25</v>
      </c>
      <c r="B362" s="112"/>
      <c r="C362" s="112"/>
      <c r="D362" s="216"/>
      <c r="E362" s="217"/>
      <c r="F362" s="216"/>
      <c r="G362" s="216"/>
      <c r="H362" s="218">
        <f>H13+H206+H234+H281+H289+H292+H295+H308+H341+H344+H351+H358+H361</f>
        <v>32772.22</v>
      </c>
      <c r="I362" s="218">
        <f>I13+I206+I234+I281+I289+I292+I295+I308+I341+I344+I351+I358+I361</f>
        <v>0</v>
      </c>
      <c r="J362" s="218">
        <f>J13+J206+J234+J281+J289+J292+J295+J308+J341+J344+J351+J358+J361</f>
        <v>0</v>
      </c>
      <c r="K362" s="218" t="e">
        <f>K13+K206+K234+K281+K289+K292+K295+K308+K341+K344+K351+K358+K361</f>
        <v>#REF!</v>
      </c>
    </row>
    <row r="363" spans="8:11" s="14" customFormat="1" ht="12.75">
      <c r="H363" s="45"/>
      <c r="I363" s="79"/>
      <c r="J363" s="79"/>
      <c r="K363" s="79"/>
    </row>
    <row r="364" spans="1:11" s="14" customFormat="1" ht="15.75">
      <c r="A364" s="87"/>
      <c r="B364" s="87"/>
      <c r="C364" s="87"/>
      <c r="D364" s="87"/>
      <c r="E364" s="87"/>
      <c r="F364" s="87"/>
      <c r="G364" s="87"/>
      <c r="H364" s="45"/>
      <c r="I364" s="76"/>
      <c r="J364" s="76"/>
      <c r="K364" s="76"/>
    </row>
    <row r="365" spans="8:11" s="14" customFormat="1" ht="12.75">
      <c r="H365" s="45"/>
      <c r="I365" s="79"/>
      <c r="J365" s="79"/>
      <c r="K365" s="79"/>
    </row>
    <row r="366" spans="8:11" s="14" customFormat="1" ht="12.75">
      <c r="H366" s="45"/>
      <c r="I366" s="79"/>
      <c r="J366" s="79"/>
      <c r="K366" s="79"/>
    </row>
    <row r="367" spans="1:11" s="14" customFormat="1" ht="15.75">
      <c r="A367" s="87"/>
      <c r="B367" s="87"/>
      <c r="C367" s="87"/>
      <c r="D367" s="87"/>
      <c r="E367" s="87"/>
      <c r="F367" s="87"/>
      <c r="G367" s="87"/>
      <c r="H367" s="237"/>
      <c r="I367" s="79"/>
      <c r="J367" s="79"/>
      <c r="K367" s="79"/>
    </row>
    <row r="368" spans="8:11" s="14" customFormat="1" ht="12.75">
      <c r="H368" s="72"/>
      <c r="I368" s="79"/>
      <c r="J368" s="79"/>
      <c r="K368" s="79"/>
    </row>
    <row r="369" spans="1:8" ht="12.75">
      <c r="A369" s="14"/>
      <c r="B369" s="14"/>
      <c r="C369" s="14"/>
      <c r="D369" s="14"/>
      <c r="E369" s="14"/>
      <c r="F369" s="14"/>
      <c r="G369" s="14"/>
      <c r="H369" s="72"/>
    </row>
    <row r="370" spans="1:8" ht="12.75">
      <c r="A370" s="14"/>
      <c r="B370" s="14"/>
      <c r="C370" s="14"/>
      <c r="D370" s="14"/>
      <c r="E370" s="14"/>
      <c r="F370" s="14"/>
      <c r="G370" s="14"/>
      <c r="H370" s="72"/>
    </row>
    <row r="371" spans="1:8" ht="12.75">
      <c r="A371" s="14"/>
      <c r="B371" s="14"/>
      <c r="C371" s="14"/>
      <c r="D371" s="14"/>
      <c r="E371" s="14"/>
      <c r="F371" s="14"/>
      <c r="G371" s="14"/>
      <c r="H371" s="72"/>
    </row>
    <row r="372" spans="1:8" ht="12.75">
      <c r="A372" s="14"/>
      <c r="B372" s="14"/>
      <c r="C372" s="14"/>
      <c r="D372" s="14"/>
      <c r="E372" s="14"/>
      <c r="F372" s="14"/>
      <c r="G372" s="14"/>
      <c r="H372" s="72"/>
    </row>
  </sheetData>
  <sheetProtection/>
  <mergeCells count="10">
    <mergeCell ref="A1:K1"/>
    <mergeCell ref="I5:K5"/>
    <mergeCell ref="A5:A8"/>
    <mergeCell ref="B5:B8"/>
    <mergeCell ref="C5:C8"/>
    <mergeCell ref="D5:D8"/>
    <mergeCell ref="K6:K8"/>
    <mergeCell ref="H5:H8"/>
    <mergeCell ref="I6:I8"/>
    <mergeCell ref="J6:J8"/>
  </mergeCells>
  <printOptions/>
  <pageMargins left="0.1968503937007874" right="0.1968503937007874" top="0.5905511811023623" bottom="0.1968503937007874" header="0.1968503937007874" footer="0.1968503937007874"/>
  <pageSetup horizontalDpi="600" verticalDpi="600" orientation="landscape" paperSize="9" scale="70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H70"/>
  <sheetViews>
    <sheetView zoomScale="80" zoomScaleNormal="80" zoomScalePageLayoutView="0" workbookViewId="0" topLeftCell="A1">
      <pane xSplit="1" ySplit="9" topLeftCell="B55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I2" sqref="I1:R16384"/>
    </sheetView>
  </sheetViews>
  <sheetFormatPr defaultColWidth="9.00390625" defaultRowHeight="12.75"/>
  <cols>
    <col min="1" max="1" width="29.625" style="208" customWidth="1"/>
    <col min="2" max="2" width="15.75390625" style="208" customWidth="1"/>
    <col min="3" max="3" width="11.375" style="208" customWidth="1"/>
    <col min="4" max="4" width="12.625" style="208" customWidth="1"/>
    <col min="5" max="7" width="12.625" style="208" hidden="1" customWidth="1"/>
    <col min="8" max="8" width="7.75390625" style="208" customWidth="1"/>
    <col min="9" max="16384" width="9.125" style="208" customWidth="1"/>
  </cols>
  <sheetData>
    <row r="1" spans="1:8" s="49" customFormat="1" ht="16.5" customHeight="1">
      <c r="A1" s="563" t="s">
        <v>978</v>
      </c>
      <c r="B1" s="563"/>
      <c r="C1" s="563"/>
      <c r="D1" s="563"/>
      <c r="E1" s="563"/>
      <c r="F1" s="563"/>
      <c r="G1" s="563"/>
      <c r="H1" s="563"/>
    </row>
    <row r="2" spans="1:8" s="50" customFormat="1" ht="12.75" customHeight="1">
      <c r="A2" s="95"/>
      <c r="B2" s="95"/>
      <c r="C2" s="95"/>
      <c r="D2" s="95"/>
      <c r="E2" s="95"/>
      <c r="F2" s="95"/>
      <c r="G2" s="95"/>
      <c r="H2" s="95"/>
    </row>
    <row r="3" s="52" customFormat="1" ht="15.75">
      <c r="A3" s="52" t="s">
        <v>431</v>
      </c>
    </row>
    <row r="4" s="50" customFormat="1" ht="13.5" thickBot="1"/>
    <row r="5" spans="1:8" s="50" customFormat="1" ht="21.75" customHeight="1">
      <c r="A5" s="557" t="s">
        <v>10</v>
      </c>
      <c r="B5" s="546" t="s">
        <v>441</v>
      </c>
      <c r="C5" s="546" t="s">
        <v>442</v>
      </c>
      <c r="D5" s="559" t="s">
        <v>11</v>
      </c>
      <c r="E5" s="560" t="s">
        <v>314</v>
      </c>
      <c r="F5" s="560" t="s">
        <v>315</v>
      </c>
      <c r="G5" s="560" t="s">
        <v>316</v>
      </c>
      <c r="H5" s="550" t="s">
        <v>980</v>
      </c>
    </row>
    <row r="6" spans="1:8" s="50" customFormat="1" ht="55.5" customHeight="1">
      <c r="A6" s="558"/>
      <c r="B6" s="547"/>
      <c r="C6" s="547"/>
      <c r="D6" s="549"/>
      <c r="E6" s="561"/>
      <c r="F6" s="561"/>
      <c r="G6" s="561"/>
      <c r="H6" s="551"/>
    </row>
    <row r="7" spans="1:8" s="50" customFormat="1" ht="25.5" customHeight="1">
      <c r="A7" s="558"/>
      <c r="B7" s="547"/>
      <c r="C7" s="547"/>
      <c r="D7" s="549"/>
      <c r="E7" s="561"/>
      <c r="F7" s="561"/>
      <c r="G7" s="561"/>
      <c r="H7" s="551"/>
    </row>
    <row r="8" spans="1:8" s="50" customFormat="1" ht="32.25" customHeight="1" hidden="1">
      <c r="A8" s="558"/>
      <c r="B8" s="548"/>
      <c r="C8" s="548"/>
      <c r="D8" s="549"/>
      <c r="E8" s="562"/>
      <c r="F8" s="562"/>
      <c r="G8" s="562"/>
      <c r="H8" s="552"/>
    </row>
    <row r="9" spans="1:8" s="51" customFormat="1" ht="11.25" customHeight="1">
      <c r="A9" s="33">
        <v>1</v>
      </c>
      <c r="B9" s="33">
        <v>2</v>
      </c>
      <c r="C9" s="33">
        <v>3</v>
      </c>
      <c r="D9" s="33">
        <v>4</v>
      </c>
      <c r="E9" s="33"/>
      <c r="F9" s="33"/>
      <c r="G9" s="33"/>
      <c r="H9" s="33">
        <v>9</v>
      </c>
    </row>
    <row r="10" spans="1:8" s="51" customFormat="1" ht="11.25" customHeight="1">
      <c r="A10" s="229" t="s">
        <v>445</v>
      </c>
      <c r="B10" s="230" t="s">
        <v>446</v>
      </c>
      <c r="C10" s="185">
        <v>223</v>
      </c>
      <c r="D10" s="188"/>
      <c r="E10" s="219"/>
      <c r="F10" s="190"/>
      <c r="G10" s="190"/>
      <c r="H10" s="220"/>
    </row>
    <row r="11" spans="1:8" s="51" customFormat="1" ht="18.75" customHeight="1">
      <c r="A11" s="12" t="s">
        <v>184</v>
      </c>
      <c r="B11" s="12"/>
      <c r="C11" s="12"/>
      <c r="D11" s="12" t="s">
        <v>42</v>
      </c>
      <c r="E11" s="219"/>
      <c r="F11" s="190">
        <v>10159</v>
      </c>
      <c r="G11" s="190"/>
      <c r="H11" s="220">
        <v>33.95</v>
      </c>
    </row>
    <row r="12" spans="1:8" s="51" customFormat="1" ht="22.5" customHeight="1">
      <c r="A12" s="83" t="s">
        <v>13</v>
      </c>
      <c r="B12" s="100"/>
      <c r="C12" s="100"/>
      <c r="D12" s="15"/>
      <c r="E12" s="167"/>
      <c r="F12" s="24"/>
      <c r="G12" s="24"/>
      <c r="H12" s="56">
        <f>SUM(H11:H11)</f>
        <v>33.95</v>
      </c>
    </row>
    <row r="13" spans="1:8" s="51" customFormat="1" ht="57.75" customHeight="1">
      <c r="A13" s="227" t="s">
        <v>450</v>
      </c>
      <c r="B13" s="228" t="s">
        <v>451</v>
      </c>
      <c r="C13" s="182">
        <v>241</v>
      </c>
      <c r="D13" s="190"/>
      <c r="E13" s="219"/>
      <c r="F13" s="190"/>
      <c r="G13" s="190"/>
      <c r="H13" s="220"/>
    </row>
    <row r="14" spans="1:8" s="51" customFormat="1" ht="27" customHeight="1">
      <c r="A14" s="181" t="s">
        <v>432</v>
      </c>
      <c r="B14" s="186"/>
      <c r="C14" s="182"/>
      <c r="D14" s="190" t="s">
        <v>433</v>
      </c>
      <c r="E14" s="219"/>
      <c r="F14" s="190">
        <v>10159</v>
      </c>
      <c r="G14" s="190"/>
      <c r="H14" s="220">
        <v>72.3</v>
      </c>
    </row>
    <row r="15" spans="1:8" s="51" customFormat="1" ht="27.75" customHeight="1">
      <c r="A15" s="106" t="s">
        <v>306</v>
      </c>
      <c r="B15" s="85"/>
      <c r="C15" s="85"/>
      <c r="D15" s="24"/>
      <c r="E15" s="167"/>
      <c r="F15" s="24"/>
      <c r="G15" s="24"/>
      <c r="H15" s="56">
        <f>SUM(H14:H14)</f>
        <v>72.3</v>
      </c>
    </row>
    <row r="16" spans="1:8" s="51" customFormat="1" ht="45" customHeight="1">
      <c r="A16" s="227" t="s">
        <v>287</v>
      </c>
      <c r="B16" s="228" t="s">
        <v>463</v>
      </c>
      <c r="C16" s="197" t="s">
        <v>284</v>
      </c>
      <c r="D16" s="190"/>
      <c r="E16" s="219"/>
      <c r="F16" s="190"/>
      <c r="G16" s="190"/>
      <c r="H16" s="220"/>
    </row>
    <row r="17" spans="1:8" s="51" customFormat="1" ht="27.75" customHeight="1">
      <c r="A17" s="19" t="s">
        <v>123</v>
      </c>
      <c r="B17" s="19"/>
      <c r="C17" s="19"/>
      <c r="D17" s="19" t="s">
        <v>48</v>
      </c>
      <c r="E17" s="219"/>
      <c r="F17" s="190"/>
      <c r="G17" s="190"/>
      <c r="H17" s="220"/>
    </row>
    <row r="18" spans="1:8" s="51" customFormat="1" ht="27.75" customHeight="1">
      <c r="A18" s="106" t="s">
        <v>306</v>
      </c>
      <c r="B18" s="85"/>
      <c r="C18" s="85"/>
      <c r="D18" s="24"/>
      <c r="E18" s="167"/>
      <c r="F18" s="24"/>
      <c r="G18" s="24"/>
      <c r="H18" s="215">
        <f>SUM(H17:H17)</f>
        <v>0</v>
      </c>
    </row>
    <row r="19" spans="1:8" s="51" customFormat="1" ht="27.75" customHeight="1">
      <c r="A19" s="227" t="s">
        <v>288</v>
      </c>
      <c r="B19" s="228" t="s">
        <v>465</v>
      </c>
      <c r="C19" s="197" t="s">
        <v>284</v>
      </c>
      <c r="D19" s="190"/>
      <c r="E19" s="219"/>
      <c r="F19" s="190"/>
      <c r="G19" s="190"/>
      <c r="H19" s="220"/>
    </row>
    <row r="20" spans="1:8" s="51" customFormat="1" ht="27.75" customHeight="1">
      <c r="A20" s="18" t="s">
        <v>88</v>
      </c>
      <c r="B20" s="18"/>
      <c r="C20" s="18"/>
      <c r="D20" s="18" t="s">
        <v>215</v>
      </c>
      <c r="E20" s="177">
        <v>1169.2</v>
      </c>
      <c r="F20" s="22"/>
      <c r="G20" s="22"/>
      <c r="H20" s="59"/>
    </row>
    <row r="21" spans="1:8" s="51" customFormat="1" ht="27.75" customHeight="1">
      <c r="A21" s="83" t="s">
        <v>213</v>
      </c>
      <c r="B21" s="100"/>
      <c r="C21" s="100"/>
      <c r="D21" s="24"/>
      <c r="E21" s="167"/>
      <c r="F21" s="24"/>
      <c r="G21" s="24"/>
      <c r="H21" s="56">
        <f>SUM(H20:H20)</f>
        <v>0</v>
      </c>
    </row>
    <row r="22" spans="1:8" s="53" customFormat="1" ht="63.75" customHeight="1">
      <c r="A22" s="227" t="s">
        <v>305</v>
      </c>
      <c r="B22" s="228" t="s">
        <v>471</v>
      </c>
      <c r="C22" s="197" t="s">
        <v>284</v>
      </c>
      <c r="D22" s="190"/>
      <c r="E22" s="219"/>
      <c r="F22" s="190"/>
      <c r="G22" s="190"/>
      <c r="H22" s="220"/>
    </row>
    <row r="23" spans="1:8" s="53" customFormat="1" ht="45">
      <c r="A23" s="22" t="s">
        <v>225</v>
      </c>
      <c r="B23" s="22"/>
      <c r="C23" s="22"/>
      <c r="D23" s="22" t="s">
        <v>226</v>
      </c>
      <c r="E23" s="177">
        <v>1169.2</v>
      </c>
      <c r="F23" s="22"/>
      <c r="G23" s="22"/>
      <c r="H23" s="59">
        <v>390.7</v>
      </c>
    </row>
    <row r="24" spans="1:8" s="221" customFormat="1" ht="24" customHeight="1">
      <c r="A24" s="106" t="s">
        <v>23</v>
      </c>
      <c r="B24" s="85"/>
      <c r="C24" s="85"/>
      <c r="D24" s="24"/>
      <c r="E24" s="167"/>
      <c r="F24" s="24"/>
      <c r="G24" s="24"/>
      <c r="H24" s="56">
        <f>SUM(H23:H23)</f>
        <v>390.7</v>
      </c>
    </row>
    <row r="25" spans="1:8" s="221" customFormat="1" ht="24" customHeight="1">
      <c r="A25" s="227" t="s">
        <v>290</v>
      </c>
      <c r="B25" s="228" t="s">
        <v>469</v>
      </c>
      <c r="C25" s="197" t="s">
        <v>284</v>
      </c>
      <c r="D25" s="190"/>
      <c r="E25" s="219"/>
      <c r="F25" s="190"/>
      <c r="G25" s="190"/>
      <c r="H25" s="220"/>
    </row>
    <row r="26" spans="1:8" s="221" customFormat="1" ht="24" customHeight="1">
      <c r="A26" s="222" t="s">
        <v>429</v>
      </c>
      <c r="B26" s="186"/>
      <c r="C26" s="197"/>
      <c r="D26" s="36" t="s">
        <v>436</v>
      </c>
      <c r="E26" s="219"/>
      <c r="F26" s="190"/>
      <c r="G26" s="190"/>
      <c r="H26" s="220"/>
    </row>
    <row r="27" spans="1:8" s="221" customFormat="1" ht="24" customHeight="1">
      <c r="A27" s="106" t="s">
        <v>318</v>
      </c>
      <c r="B27" s="85"/>
      <c r="C27" s="85"/>
      <c r="D27" s="24"/>
      <c r="E27" s="167"/>
      <c r="F27" s="56"/>
      <c r="G27" s="24"/>
      <c r="H27" s="56">
        <f>SUM(H26:H26)</f>
        <v>0</v>
      </c>
    </row>
    <row r="28" spans="1:8" s="53" customFormat="1" ht="77.25" customHeight="1">
      <c r="A28" s="227" t="s">
        <v>295</v>
      </c>
      <c r="B28" s="228" t="s">
        <v>475</v>
      </c>
      <c r="C28" s="197" t="s">
        <v>284</v>
      </c>
      <c r="D28" s="188"/>
      <c r="E28" s="194"/>
      <c r="F28" s="188"/>
      <c r="G28" s="188"/>
      <c r="H28" s="220"/>
    </row>
    <row r="29" spans="1:8" s="53" customFormat="1" ht="45">
      <c r="A29" s="232" t="s">
        <v>901</v>
      </c>
      <c r="B29" s="232"/>
      <c r="C29" s="232"/>
      <c r="D29" s="232" t="s">
        <v>258</v>
      </c>
      <c r="E29" s="163">
        <v>548</v>
      </c>
      <c r="F29" s="12"/>
      <c r="G29" s="12"/>
      <c r="H29" s="146"/>
    </row>
    <row r="30" spans="1:8" s="53" customFormat="1" ht="45">
      <c r="A30" s="232" t="s">
        <v>909</v>
      </c>
      <c r="B30" s="232"/>
      <c r="C30" s="232"/>
      <c r="D30" s="232" t="s">
        <v>257</v>
      </c>
      <c r="E30" s="166">
        <v>234.5</v>
      </c>
      <c r="F30" s="19"/>
      <c r="G30" s="19"/>
      <c r="H30" s="146"/>
    </row>
    <row r="31" spans="1:8" s="53" customFormat="1" ht="30">
      <c r="A31" s="232" t="s">
        <v>917</v>
      </c>
      <c r="B31" s="232"/>
      <c r="C31" s="232"/>
      <c r="D31" s="232" t="s">
        <v>234</v>
      </c>
      <c r="E31" s="166">
        <v>434.4</v>
      </c>
      <c r="F31" s="19"/>
      <c r="G31" s="19"/>
      <c r="H31" s="146"/>
    </row>
    <row r="32" spans="1:8" s="221" customFormat="1" ht="24" customHeight="1">
      <c r="A32" s="106" t="s">
        <v>26</v>
      </c>
      <c r="B32" s="85"/>
      <c r="C32" s="85"/>
      <c r="D32" s="24"/>
      <c r="E32" s="56">
        <f>SUM(E29:E31)</f>
        <v>1216.9</v>
      </c>
      <c r="F32" s="24"/>
      <c r="G32" s="24"/>
      <c r="H32" s="56">
        <f>SUM(H29:H31)</f>
        <v>0</v>
      </c>
    </row>
    <row r="33" spans="1:8" s="221" customFormat="1" ht="51" customHeight="1">
      <c r="A33" s="227" t="s">
        <v>298</v>
      </c>
      <c r="B33" s="228" t="s">
        <v>478</v>
      </c>
      <c r="C33" s="197" t="s">
        <v>284</v>
      </c>
      <c r="D33" s="188"/>
      <c r="E33" s="194"/>
      <c r="F33" s="188"/>
      <c r="G33" s="188"/>
      <c r="H33" s="220"/>
    </row>
    <row r="34" spans="1:8" s="221" customFormat="1" ht="24" customHeight="1">
      <c r="A34" s="25" t="s">
        <v>111</v>
      </c>
      <c r="B34" s="186"/>
      <c r="C34" s="197"/>
      <c r="D34" s="19" t="s">
        <v>113</v>
      </c>
      <c r="E34" s="177"/>
      <c r="F34" s="22"/>
      <c r="G34" s="22"/>
      <c r="H34" s="59"/>
    </row>
    <row r="35" spans="1:8" s="221" customFormat="1" ht="24" customHeight="1">
      <c r="A35" s="25" t="s">
        <v>111</v>
      </c>
      <c r="B35" s="186"/>
      <c r="C35" s="197"/>
      <c r="D35" s="19" t="s">
        <v>112</v>
      </c>
      <c r="E35" s="177"/>
      <c r="F35" s="22"/>
      <c r="G35" s="22"/>
      <c r="H35" s="59"/>
    </row>
    <row r="36" spans="1:8" s="221" customFormat="1" ht="24" customHeight="1">
      <c r="A36" s="25" t="s">
        <v>111</v>
      </c>
      <c r="B36" s="25"/>
      <c r="C36" s="25"/>
      <c r="D36" s="21" t="s">
        <v>254</v>
      </c>
      <c r="E36" s="177"/>
      <c r="F36" s="22"/>
      <c r="G36" s="22"/>
      <c r="H36" s="59"/>
    </row>
    <row r="37" spans="1:8" s="221" customFormat="1" ht="24" customHeight="1">
      <c r="A37" s="25" t="s">
        <v>111</v>
      </c>
      <c r="B37" s="127"/>
      <c r="C37" s="127"/>
      <c r="D37" s="21" t="s">
        <v>834</v>
      </c>
      <c r="E37" s="177"/>
      <c r="F37" s="22"/>
      <c r="G37" s="22"/>
      <c r="H37" s="59"/>
    </row>
    <row r="38" spans="1:8" s="221" customFormat="1" ht="24" customHeight="1">
      <c r="A38" s="106" t="s">
        <v>253</v>
      </c>
      <c r="B38" s="85"/>
      <c r="C38" s="85"/>
      <c r="D38" s="24"/>
      <c r="E38" s="167"/>
      <c r="F38" s="24"/>
      <c r="G38" s="24"/>
      <c r="H38" s="56">
        <f>SUM(H34:H37)</f>
        <v>0</v>
      </c>
    </row>
    <row r="39" spans="1:8" s="221" customFormat="1" ht="34.5" customHeight="1">
      <c r="A39" s="231" t="s">
        <v>278</v>
      </c>
      <c r="B39" s="228" t="s">
        <v>449</v>
      </c>
      <c r="C39" s="185">
        <v>223</v>
      </c>
      <c r="D39" s="188"/>
      <c r="E39" s="194"/>
      <c r="F39" s="188"/>
      <c r="G39" s="188"/>
      <c r="H39" s="220"/>
    </row>
    <row r="40" spans="1:8" s="221" customFormat="1" ht="36" customHeight="1">
      <c r="A40" s="26" t="s">
        <v>189</v>
      </c>
      <c r="B40" s="26"/>
      <c r="C40" s="26"/>
      <c r="D40" s="26" t="s">
        <v>255</v>
      </c>
      <c r="E40" s="169">
        <v>197.8</v>
      </c>
      <c r="F40" s="26"/>
      <c r="G40" s="26"/>
      <c r="H40" s="59"/>
    </row>
    <row r="41" spans="1:8" s="221" customFormat="1" ht="24" customHeight="1">
      <c r="A41" s="60" t="s">
        <v>142</v>
      </c>
      <c r="B41" s="130"/>
      <c r="C41" s="130"/>
      <c r="D41" s="27"/>
      <c r="E41" s="176">
        <f>SUM(E40:E40)</f>
        <v>197.8</v>
      </c>
      <c r="F41" s="27"/>
      <c r="G41" s="27"/>
      <c r="H41" s="56">
        <f>SUM(H40:H40)</f>
        <v>0</v>
      </c>
    </row>
    <row r="42" spans="1:8" s="221" customFormat="1" ht="45" customHeight="1">
      <c r="A42" s="227" t="s">
        <v>301</v>
      </c>
      <c r="B42" s="228" t="s">
        <v>447</v>
      </c>
      <c r="C42" s="197" t="s">
        <v>302</v>
      </c>
      <c r="D42" s="188"/>
      <c r="E42" s="198"/>
      <c r="F42" s="199"/>
      <c r="G42" s="199"/>
      <c r="H42" s="73"/>
    </row>
    <row r="43" spans="1:8" s="221" customFormat="1" ht="24" customHeight="1">
      <c r="A43" s="26" t="s">
        <v>262</v>
      </c>
      <c r="B43" s="131"/>
      <c r="C43" s="131"/>
      <c r="D43" s="29" t="s">
        <v>319</v>
      </c>
      <c r="E43" s="179">
        <v>75.2</v>
      </c>
      <c r="F43" s="27"/>
      <c r="G43" s="27"/>
      <c r="H43" s="59"/>
    </row>
    <row r="44" spans="1:8" s="221" customFormat="1" ht="24" customHeight="1">
      <c r="A44" s="26" t="s">
        <v>262</v>
      </c>
      <c r="B44" s="178"/>
      <c r="C44" s="178"/>
      <c r="D44" s="29" t="s">
        <v>320</v>
      </c>
      <c r="E44" s="179">
        <v>63.5</v>
      </c>
      <c r="F44" s="27"/>
      <c r="G44" s="27"/>
      <c r="H44" s="59"/>
    </row>
    <row r="45" spans="1:8" s="221" customFormat="1" ht="24" customHeight="1">
      <c r="A45" s="26" t="s">
        <v>262</v>
      </c>
      <c r="B45" s="178"/>
      <c r="C45" s="178"/>
      <c r="D45" s="29" t="s">
        <v>321</v>
      </c>
      <c r="E45" s="179">
        <v>33.4</v>
      </c>
      <c r="F45" s="27"/>
      <c r="G45" s="27"/>
      <c r="H45" s="59"/>
    </row>
    <row r="46" spans="1:8" s="221" customFormat="1" ht="24" customHeight="1">
      <c r="A46" s="26" t="s">
        <v>262</v>
      </c>
      <c r="B46" s="178"/>
      <c r="C46" s="178"/>
      <c r="D46" s="29" t="s">
        <v>322</v>
      </c>
      <c r="E46" s="179">
        <v>117.7</v>
      </c>
      <c r="F46" s="27"/>
      <c r="G46" s="27"/>
      <c r="H46" s="59">
        <v>4.2</v>
      </c>
    </row>
    <row r="47" spans="1:8" s="221" customFormat="1" ht="24" customHeight="1">
      <c r="A47" s="60" t="s">
        <v>142</v>
      </c>
      <c r="B47" s="130"/>
      <c r="C47" s="130"/>
      <c r="D47" s="27"/>
      <c r="E47" s="56">
        <f>SUM(E43:E46)</f>
        <v>289.8</v>
      </c>
      <c r="F47" s="27"/>
      <c r="G47" s="27"/>
      <c r="H47" s="56">
        <f>SUM(H43:H46)</f>
        <v>4.2</v>
      </c>
    </row>
    <row r="48" spans="1:8" s="221" customFormat="1" ht="34.5" customHeight="1">
      <c r="A48" s="227" t="s">
        <v>299</v>
      </c>
      <c r="B48" s="228" t="s">
        <v>479</v>
      </c>
      <c r="C48" s="197" t="s">
        <v>284</v>
      </c>
      <c r="D48" s="188"/>
      <c r="E48" s="198"/>
      <c r="F48" s="199"/>
      <c r="G48" s="199"/>
      <c r="H48" s="73"/>
    </row>
    <row r="49" spans="1:8" s="221" customFormat="1" ht="24" customHeight="1">
      <c r="A49" s="8" t="s">
        <v>45</v>
      </c>
      <c r="B49" s="104"/>
      <c r="C49" s="104"/>
      <c r="D49" s="27"/>
      <c r="E49" s="172"/>
      <c r="F49" s="27"/>
      <c r="G49" s="27"/>
      <c r="H49" s="59"/>
    </row>
    <row r="50" spans="1:8" s="221" customFormat="1" ht="24" customHeight="1">
      <c r="A50" s="23" t="s">
        <v>306</v>
      </c>
      <c r="B50" s="132"/>
      <c r="C50" s="132"/>
      <c r="D50" s="27"/>
      <c r="E50" s="172"/>
      <c r="F50" s="27"/>
      <c r="G50" s="27"/>
      <c r="H50" s="56">
        <f>SUM(H49:H49)</f>
        <v>0</v>
      </c>
    </row>
    <row r="51" spans="1:8" s="221" customFormat="1" ht="46.5" customHeight="1">
      <c r="A51" s="227" t="s">
        <v>292</v>
      </c>
      <c r="B51" s="228" t="s">
        <v>473</v>
      </c>
      <c r="C51" s="197" t="s">
        <v>284</v>
      </c>
      <c r="D51" s="188"/>
      <c r="E51" s="198"/>
      <c r="F51" s="199"/>
      <c r="G51" s="199"/>
      <c r="H51" s="73"/>
    </row>
    <row r="52" spans="1:8" s="221" customFormat="1" ht="24" customHeight="1">
      <c r="A52" s="25" t="s">
        <v>65</v>
      </c>
      <c r="B52" s="67"/>
      <c r="C52" s="67"/>
      <c r="D52" s="67" t="s">
        <v>269</v>
      </c>
      <c r="E52" s="367">
        <v>1444.6</v>
      </c>
      <c r="F52" s="67"/>
      <c r="G52" s="67"/>
      <c r="H52" s="368">
        <v>55.44</v>
      </c>
    </row>
    <row r="53" spans="1:8" s="221" customFormat="1" ht="24" customHeight="1">
      <c r="A53" s="23" t="s">
        <v>306</v>
      </c>
      <c r="B53" s="132"/>
      <c r="C53" s="132"/>
      <c r="D53" s="27"/>
      <c r="E53" s="172"/>
      <c r="F53" s="27"/>
      <c r="G53" s="27"/>
      <c r="H53" s="56">
        <f>SUM(H52:H52)</f>
        <v>55.44</v>
      </c>
    </row>
    <row r="54" spans="1:8" s="221" customFormat="1" ht="39" customHeight="1">
      <c r="A54" s="227" t="s">
        <v>297</v>
      </c>
      <c r="B54" s="228" t="s">
        <v>477</v>
      </c>
      <c r="C54" s="197" t="s">
        <v>284</v>
      </c>
      <c r="D54" s="188"/>
      <c r="E54" s="198"/>
      <c r="F54" s="199"/>
      <c r="G54" s="199"/>
      <c r="H54" s="73"/>
    </row>
    <row r="55" spans="1:8" s="221" customFormat="1" ht="24" customHeight="1">
      <c r="A55" s="25" t="s">
        <v>268</v>
      </c>
      <c r="B55" s="25"/>
      <c r="C55" s="25"/>
      <c r="D55" s="19" t="s">
        <v>68</v>
      </c>
      <c r="E55" s="166"/>
      <c r="F55" s="19"/>
      <c r="G55" s="19"/>
      <c r="H55" s="59"/>
    </row>
    <row r="56" spans="1:8" s="221" customFormat="1" ht="24" customHeight="1">
      <c r="A56" s="25" t="s">
        <v>268</v>
      </c>
      <c r="B56" s="67"/>
      <c r="C56" s="67"/>
      <c r="D56" s="19" t="s">
        <v>834</v>
      </c>
      <c r="E56" s="166"/>
      <c r="F56" s="19"/>
      <c r="G56" s="19"/>
      <c r="H56" s="59"/>
    </row>
    <row r="57" spans="1:8" s="221" customFormat="1" ht="24" customHeight="1">
      <c r="A57" s="25" t="s">
        <v>268</v>
      </c>
      <c r="B57" s="67"/>
      <c r="C57" s="67"/>
      <c r="D57" s="19" t="s">
        <v>835</v>
      </c>
      <c r="E57" s="166"/>
      <c r="F57" s="19"/>
      <c r="G57" s="19"/>
      <c r="H57" s="59"/>
    </row>
    <row r="58" spans="1:8" s="221" customFormat="1" ht="24" customHeight="1">
      <c r="A58" s="23" t="s">
        <v>280</v>
      </c>
      <c r="B58" s="132"/>
      <c r="C58" s="132"/>
      <c r="D58" s="27"/>
      <c r="E58" s="172"/>
      <c r="F58" s="27"/>
      <c r="G58" s="27"/>
      <c r="H58" s="56">
        <f>SUM(H55:H57)</f>
        <v>0</v>
      </c>
    </row>
    <row r="59" spans="1:8" s="221" customFormat="1" ht="24" customHeight="1">
      <c r="A59" s="227" t="s">
        <v>264</v>
      </c>
      <c r="B59" s="228" t="s">
        <v>448</v>
      </c>
      <c r="C59" s="197" t="s">
        <v>302</v>
      </c>
      <c r="D59" s="188"/>
      <c r="E59" s="198"/>
      <c r="F59" s="199"/>
      <c r="G59" s="199"/>
      <c r="H59" s="73"/>
    </row>
    <row r="60" spans="1:8" s="221" customFormat="1" ht="24" customHeight="1">
      <c r="A60" s="25" t="s">
        <v>265</v>
      </c>
      <c r="B60" s="25"/>
      <c r="C60" s="25"/>
      <c r="D60" s="19" t="s">
        <v>317</v>
      </c>
      <c r="E60" s="166"/>
      <c r="F60" s="19"/>
      <c r="G60" s="19"/>
      <c r="H60" s="59"/>
    </row>
    <row r="61" spans="1:8" s="221" customFormat="1" ht="24" customHeight="1">
      <c r="A61" s="23" t="s">
        <v>280</v>
      </c>
      <c r="B61" s="132"/>
      <c r="C61" s="132"/>
      <c r="D61" s="27"/>
      <c r="E61" s="172"/>
      <c r="F61" s="27"/>
      <c r="G61" s="27"/>
      <c r="H61" s="56">
        <f>SUM(H60:H60)</f>
        <v>0</v>
      </c>
    </row>
    <row r="62" spans="1:8" s="221" customFormat="1" ht="30" customHeight="1" thickBot="1">
      <c r="A62" s="107" t="s">
        <v>25</v>
      </c>
      <c r="B62" s="133"/>
      <c r="C62" s="133"/>
      <c r="D62" s="216"/>
      <c r="E62" s="217"/>
      <c r="F62" s="216"/>
      <c r="G62" s="216"/>
      <c r="H62" s="77">
        <f>H12+H15+H18+H21+H24+H27+H32+H38+H41+H47+H50+H53+H58+H61</f>
        <v>556.59</v>
      </c>
    </row>
    <row r="63" s="53" customFormat="1" ht="12.75"/>
    <row r="64" spans="1:8" s="53" customFormat="1" ht="15.75">
      <c r="A64" s="87"/>
      <c r="B64" s="87"/>
      <c r="C64" s="87"/>
      <c r="D64" s="87"/>
      <c r="E64" s="87"/>
      <c r="F64" s="87"/>
      <c r="G64" s="87"/>
      <c r="H64" s="87"/>
    </row>
    <row r="65" spans="1:8" s="53" customFormat="1" ht="15.75">
      <c r="A65" s="87"/>
      <c r="B65" s="87"/>
      <c r="C65" s="87"/>
      <c r="D65" s="87"/>
      <c r="E65" s="87"/>
      <c r="F65" s="87"/>
      <c r="G65" s="87"/>
      <c r="H65" s="237"/>
    </row>
    <row r="66" spans="1:8" s="53" customFormat="1" ht="12.75">
      <c r="A66" s="14"/>
      <c r="B66" s="14"/>
      <c r="C66" s="14"/>
      <c r="D66" s="14"/>
      <c r="E66" s="14"/>
      <c r="F66" s="14"/>
      <c r="G66" s="14"/>
      <c r="H66" s="72"/>
    </row>
    <row r="67" spans="1:8" s="53" customFormat="1" ht="12.75">
      <c r="A67" s="14"/>
      <c r="B67" s="14"/>
      <c r="C67" s="14"/>
      <c r="D67" s="14"/>
      <c r="E67" s="14"/>
      <c r="F67" s="14"/>
      <c r="G67" s="14"/>
      <c r="H67" s="72"/>
    </row>
    <row r="68" spans="1:8" s="53" customFormat="1" ht="12.75">
      <c r="A68" s="14"/>
      <c r="B68" s="14"/>
      <c r="C68" s="14"/>
      <c r="D68" s="14"/>
      <c r="E68" s="14"/>
      <c r="F68" s="14"/>
      <c r="G68" s="14"/>
      <c r="H68" s="72"/>
    </row>
    <row r="69" spans="1:8" s="53" customFormat="1" ht="12.75">
      <c r="A69" s="14"/>
      <c r="B69" s="14"/>
      <c r="C69" s="14"/>
      <c r="D69" s="14"/>
      <c r="E69" s="14"/>
      <c r="F69" s="14"/>
      <c r="G69" s="14"/>
      <c r="H69" s="72"/>
    </row>
    <row r="70" spans="1:8" ht="12.75">
      <c r="A70" s="14"/>
      <c r="B70" s="14"/>
      <c r="C70" s="14"/>
      <c r="D70" s="14"/>
      <c r="E70" s="14"/>
      <c r="F70" s="14"/>
      <c r="G70" s="14"/>
      <c r="H70" s="72"/>
    </row>
  </sheetData>
  <sheetProtection/>
  <mergeCells count="9">
    <mergeCell ref="B5:B8"/>
    <mergeCell ref="A1:H1"/>
    <mergeCell ref="C5:C8"/>
    <mergeCell ref="A5:A8"/>
    <mergeCell ref="D5:D8"/>
    <mergeCell ref="E5:E8"/>
    <mergeCell ref="H5:H8"/>
    <mergeCell ref="G5:G8"/>
    <mergeCell ref="F5:F8"/>
  </mergeCells>
  <printOptions/>
  <pageMargins left="0.1968503937007874" right="0.1968503937007874" top="0.3937007874015748" bottom="0.5118110236220472" header="0.11811023622047245" footer="0.11811023622047245"/>
  <pageSetup horizontalDpi="600" verticalDpi="600" orientation="landscape" paperSize="9" scale="70" r:id="rId1"/>
  <headerFooter alignWithMargins="0"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H82"/>
  <sheetViews>
    <sheetView zoomScale="90" zoomScaleNormal="90" zoomScalePageLayoutView="0" workbookViewId="0" topLeftCell="A1">
      <pane xSplit="1" ySplit="9" topLeftCell="B7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I2" sqref="I1:P16384"/>
    </sheetView>
  </sheetViews>
  <sheetFormatPr defaultColWidth="9.00390625" defaultRowHeight="12.75"/>
  <cols>
    <col min="1" max="1" width="29.75390625" style="191" customWidth="1"/>
    <col min="2" max="3" width="14.75390625" style="191" customWidth="1"/>
    <col min="4" max="4" width="12.25390625" style="191" customWidth="1"/>
    <col min="5" max="6" width="12.25390625" style="191" hidden="1" customWidth="1"/>
    <col min="7" max="7" width="12.25390625" style="191" customWidth="1"/>
    <col min="8" max="8" width="9.75390625" style="226" customWidth="1"/>
    <col min="9" max="16384" width="9.125" style="191" customWidth="1"/>
  </cols>
  <sheetData>
    <row r="1" spans="1:8" s="3" customFormat="1" ht="31.5" customHeight="1">
      <c r="A1" s="553" t="s">
        <v>986</v>
      </c>
      <c r="B1" s="553"/>
      <c r="C1" s="553"/>
      <c r="D1" s="553"/>
      <c r="E1" s="553"/>
      <c r="F1" s="553"/>
      <c r="G1" s="553"/>
      <c r="H1" s="553"/>
    </row>
    <row r="2" spans="1:8" s="4" customFormat="1" ht="16.5" customHeight="1">
      <c r="A2" s="2"/>
      <c r="B2" s="2"/>
      <c r="C2" s="2"/>
      <c r="D2" s="2"/>
      <c r="E2" s="2"/>
      <c r="F2" s="2"/>
      <c r="G2" s="2"/>
      <c r="H2" s="233"/>
    </row>
    <row r="3" spans="1:8" s="5" customFormat="1" ht="15.75">
      <c r="A3" s="5" t="s">
        <v>329</v>
      </c>
      <c r="H3" s="70"/>
    </row>
    <row r="4" s="4" customFormat="1" ht="13.5" thickBot="1">
      <c r="H4" s="71"/>
    </row>
    <row r="5" spans="1:8" s="4" customFormat="1" ht="27.75" customHeight="1">
      <c r="A5" s="557" t="s">
        <v>10</v>
      </c>
      <c r="B5" s="546" t="s">
        <v>441</v>
      </c>
      <c r="C5" s="546" t="s">
        <v>442</v>
      </c>
      <c r="D5" s="559" t="s">
        <v>11</v>
      </c>
      <c r="E5" s="147" t="s">
        <v>314</v>
      </c>
      <c r="F5" s="147" t="s">
        <v>315</v>
      </c>
      <c r="G5" s="147" t="s">
        <v>316</v>
      </c>
      <c r="H5" s="550" t="s">
        <v>987</v>
      </c>
    </row>
    <row r="6" spans="1:8" s="4" customFormat="1" ht="9.75" customHeight="1">
      <c r="A6" s="558"/>
      <c r="B6" s="547"/>
      <c r="C6" s="547"/>
      <c r="D6" s="549"/>
      <c r="E6" s="148"/>
      <c r="F6" s="148"/>
      <c r="G6" s="148"/>
      <c r="H6" s="551"/>
    </row>
    <row r="7" spans="1:8" s="4" customFormat="1" ht="19.5" customHeight="1">
      <c r="A7" s="558"/>
      <c r="B7" s="547"/>
      <c r="C7" s="547"/>
      <c r="D7" s="549"/>
      <c r="E7" s="148"/>
      <c r="F7" s="148"/>
      <c r="G7" s="148"/>
      <c r="H7" s="551"/>
    </row>
    <row r="8" spans="1:8" s="4" customFormat="1" ht="46.5" customHeight="1" hidden="1">
      <c r="A8" s="558"/>
      <c r="B8" s="548"/>
      <c r="C8" s="548"/>
      <c r="D8" s="549"/>
      <c r="E8" s="149"/>
      <c r="F8" s="149"/>
      <c r="G8" s="149"/>
      <c r="H8" s="552"/>
    </row>
    <row r="9" spans="1:8" s="34" customFormat="1" ht="11.25" customHeight="1">
      <c r="A9" s="33">
        <v>1</v>
      </c>
      <c r="B9" s="33">
        <v>2</v>
      </c>
      <c r="C9" s="33">
        <v>3</v>
      </c>
      <c r="D9" s="33">
        <v>4</v>
      </c>
      <c r="E9" s="33"/>
      <c r="F9" s="33"/>
      <c r="G9" s="33"/>
      <c r="H9" s="234">
        <v>9</v>
      </c>
    </row>
    <row r="10" spans="1:8" s="11" customFormat="1" ht="78" customHeight="1">
      <c r="A10" s="227" t="s">
        <v>450</v>
      </c>
      <c r="B10" s="228" t="s">
        <v>451</v>
      </c>
      <c r="C10" s="182">
        <v>241</v>
      </c>
      <c r="D10" s="188"/>
      <c r="E10" s="188"/>
      <c r="F10" s="188"/>
      <c r="G10" s="188"/>
      <c r="H10" s="65"/>
    </row>
    <row r="11" spans="1:8" s="11" customFormat="1" ht="38.25" customHeight="1">
      <c r="A11" s="317" t="s">
        <v>646</v>
      </c>
      <c r="B11" s="12"/>
      <c r="C11" s="12"/>
      <c r="D11" s="12"/>
      <c r="E11" s="12"/>
      <c r="F11" s="12"/>
      <c r="G11" s="12"/>
      <c r="H11" s="442">
        <v>7.1</v>
      </c>
    </row>
    <row r="12" spans="1:8" s="11" customFormat="1" ht="30" customHeight="1">
      <c r="A12" s="317" t="s">
        <v>647</v>
      </c>
      <c r="B12" s="12"/>
      <c r="C12" s="12"/>
      <c r="D12" s="12"/>
      <c r="E12" s="12"/>
      <c r="F12" s="12"/>
      <c r="G12" s="12"/>
      <c r="H12" s="442">
        <v>4.19</v>
      </c>
    </row>
    <row r="13" spans="1:8" s="11" customFormat="1" ht="30" customHeight="1">
      <c r="A13" s="317" t="s">
        <v>648</v>
      </c>
      <c r="B13" s="12"/>
      <c r="C13" s="12"/>
      <c r="D13" s="12"/>
      <c r="E13" s="12"/>
      <c r="F13" s="12"/>
      <c r="G13" s="12"/>
      <c r="H13" s="442">
        <v>5.88</v>
      </c>
    </row>
    <row r="14" spans="1:8" s="11" customFormat="1" ht="30" customHeight="1">
      <c r="A14" s="317" t="s">
        <v>649</v>
      </c>
      <c r="B14" s="12"/>
      <c r="C14" s="12"/>
      <c r="D14" s="12"/>
      <c r="E14" s="12"/>
      <c r="F14" s="12"/>
      <c r="G14" s="12"/>
      <c r="H14" s="442">
        <v>3.73</v>
      </c>
    </row>
    <row r="15" spans="1:8" s="11" customFormat="1" ht="30" customHeight="1">
      <c r="A15" s="317" t="s">
        <v>650</v>
      </c>
      <c r="B15" s="12"/>
      <c r="C15" s="12"/>
      <c r="D15" s="12"/>
      <c r="E15" s="12"/>
      <c r="F15" s="12"/>
      <c r="G15" s="12"/>
      <c r="H15" s="442">
        <v>5.67</v>
      </c>
    </row>
    <row r="16" spans="1:8" s="11" customFormat="1" ht="30" customHeight="1">
      <c r="A16" s="317" t="s">
        <v>651</v>
      </c>
      <c r="B16" s="12"/>
      <c r="C16" s="12"/>
      <c r="D16" s="12"/>
      <c r="E16" s="12"/>
      <c r="F16" s="12"/>
      <c r="G16" s="12"/>
      <c r="H16" s="442">
        <v>9.81</v>
      </c>
    </row>
    <row r="17" spans="1:8" s="11" customFormat="1" ht="30" customHeight="1">
      <c r="A17" s="317" t="s">
        <v>652</v>
      </c>
      <c r="B17" s="12"/>
      <c r="C17" s="12"/>
      <c r="D17" s="12"/>
      <c r="E17" s="12"/>
      <c r="F17" s="12"/>
      <c r="G17" s="12"/>
      <c r="H17" s="442">
        <v>8.61</v>
      </c>
    </row>
    <row r="18" spans="1:8" s="11" customFormat="1" ht="30" customHeight="1">
      <c r="A18" s="317" t="s">
        <v>653</v>
      </c>
      <c r="B18" s="12"/>
      <c r="C18" s="12"/>
      <c r="D18" s="12"/>
      <c r="E18" s="12"/>
      <c r="F18" s="12"/>
      <c r="G18" s="12"/>
      <c r="H18" s="442">
        <v>9.96</v>
      </c>
    </row>
    <row r="19" spans="1:8" s="11" customFormat="1" ht="30" customHeight="1">
      <c r="A19" s="317" t="s">
        <v>654</v>
      </c>
      <c r="B19" s="12"/>
      <c r="C19" s="12"/>
      <c r="D19" s="12"/>
      <c r="E19" s="12"/>
      <c r="F19" s="12"/>
      <c r="G19" s="12"/>
      <c r="H19" s="442">
        <v>3.6</v>
      </c>
    </row>
    <row r="20" spans="1:8" s="11" customFormat="1" ht="30" customHeight="1">
      <c r="A20" s="317" t="s">
        <v>655</v>
      </c>
      <c r="B20" s="12"/>
      <c r="C20" s="12"/>
      <c r="D20" s="12"/>
      <c r="E20" s="12"/>
      <c r="F20" s="12"/>
      <c r="G20" s="12"/>
      <c r="H20" s="442">
        <v>3.69</v>
      </c>
    </row>
    <row r="21" spans="1:8" s="11" customFormat="1" ht="30" customHeight="1">
      <c r="A21" s="317" t="s">
        <v>656</v>
      </c>
      <c r="B21" s="12"/>
      <c r="C21" s="12"/>
      <c r="D21" s="12"/>
      <c r="E21" s="12"/>
      <c r="F21" s="12"/>
      <c r="G21" s="12"/>
      <c r="H21" s="442">
        <v>8.36</v>
      </c>
    </row>
    <row r="22" spans="1:8" s="11" customFormat="1" ht="30" customHeight="1">
      <c r="A22" s="317" t="s">
        <v>657</v>
      </c>
      <c r="B22" s="12"/>
      <c r="C22" s="12"/>
      <c r="D22" s="12"/>
      <c r="E22" s="12"/>
      <c r="F22" s="12"/>
      <c r="G22" s="12"/>
      <c r="H22" s="442">
        <v>5.12</v>
      </c>
    </row>
    <row r="23" spans="1:8" s="11" customFormat="1" ht="30" customHeight="1">
      <c r="A23" s="317" t="s">
        <v>658</v>
      </c>
      <c r="B23" s="12"/>
      <c r="C23" s="12"/>
      <c r="D23" s="12"/>
      <c r="E23" s="12"/>
      <c r="F23" s="12"/>
      <c r="G23" s="12"/>
      <c r="H23" s="442">
        <v>6.22</v>
      </c>
    </row>
    <row r="24" spans="1:8" s="11" customFormat="1" ht="30" customHeight="1">
      <c r="A24" s="317" t="s">
        <v>659</v>
      </c>
      <c r="B24" s="12"/>
      <c r="C24" s="12"/>
      <c r="D24" s="12"/>
      <c r="E24" s="12"/>
      <c r="F24" s="12"/>
      <c r="G24" s="12"/>
      <c r="H24" s="442">
        <v>7.45</v>
      </c>
    </row>
    <row r="25" spans="1:8" s="11" customFormat="1" ht="30" customHeight="1">
      <c r="A25" s="317" t="s">
        <v>660</v>
      </c>
      <c r="B25" s="12"/>
      <c r="C25" s="12"/>
      <c r="D25" s="12"/>
      <c r="E25" s="12"/>
      <c r="F25" s="12"/>
      <c r="G25" s="12"/>
      <c r="H25" s="442">
        <v>11.35</v>
      </c>
    </row>
    <row r="26" spans="1:8" s="11" customFormat="1" ht="30" customHeight="1">
      <c r="A26" s="317" t="s">
        <v>661</v>
      </c>
      <c r="B26" s="12"/>
      <c r="C26" s="12"/>
      <c r="D26" s="12"/>
      <c r="E26" s="12"/>
      <c r="F26" s="12"/>
      <c r="G26" s="12"/>
      <c r="H26" s="442">
        <v>13.17</v>
      </c>
    </row>
    <row r="27" spans="1:8" s="11" customFormat="1" ht="30" customHeight="1">
      <c r="A27" s="317" t="s">
        <v>508</v>
      </c>
      <c r="B27" s="12"/>
      <c r="C27" s="12"/>
      <c r="D27" s="12"/>
      <c r="E27" s="12"/>
      <c r="F27" s="12"/>
      <c r="G27" s="12"/>
      <c r="H27" s="442">
        <v>16.85</v>
      </c>
    </row>
    <row r="28" spans="1:8" s="11" customFormat="1" ht="30" customHeight="1">
      <c r="A28" s="317" t="s">
        <v>662</v>
      </c>
      <c r="B28" s="12"/>
      <c r="C28" s="12"/>
      <c r="D28" s="12"/>
      <c r="E28" s="12"/>
      <c r="F28" s="12"/>
      <c r="G28" s="12"/>
      <c r="H28" s="442">
        <v>4.12</v>
      </c>
    </row>
    <row r="29" spans="1:8" s="11" customFormat="1" ht="30" customHeight="1">
      <c r="A29" s="317" t="s">
        <v>663</v>
      </c>
      <c r="B29" s="12"/>
      <c r="C29" s="12"/>
      <c r="D29" s="12"/>
      <c r="E29" s="12"/>
      <c r="F29" s="12"/>
      <c r="G29" s="12"/>
      <c r="H29" s="442">
        <v>2.15</v>
      </c>
    </row>
    <row r="30" spans="1:8" s="11" customFormat="1" ht="30" customHeight="1">
      <c r="A30" s="317" t="s">
        <v>664</v>
      </c>
      <c r="B30" s="12"/>
      <c r="C30" s="12"/>
      <c r="D30" s="12"/>
      <c r="E30" s="12"/>
      <c r="F30" s="12"/>
      <c r="G30" s="12"/>
      <c r="H30" s="442">
        <v>13.31</v>
      </c>
    </row>
    <row r="31" spans="1:8" s="11" customFormat="1" ht="30" customHeight="1">
      <c r="A31" s="317" t="s">
        <v>665</v>
      </c>
      <c r="B31" s="12"/>
      <c r="C31" s="12"/>
      <c r="D31" s="12"/>
      <c r="E31" s="12"/>
      <c r="F31" s="12"/>
      <c r="G31" s="12"/>
      <c r="H31" s="442">
        <v>9.61</v>
      </c>
    </row>
    <row r="32" spans="1:8" s="11" customFormat="1" ht="30" customHeight="1">
      <c r="A32" s="317" t="s">
        <v>942</v>
      </c>
      <c r="B32" s="12"/>
      <c r="C32" s="12"/>
      <c r="D32" s="12"/>
      <c r="E32" s="12"/>
      <c r="F32" s="12"/>
      <c r="G32" s="12"/>
      <c r="H32" s="442">
        <v>2.58</v>
      </c>
    </row>
    <row r="33" spans="1:8" s="11" customFormat="1" ht="30" customHeight="1">
      <c r="A33" s="317" t="s">
        <v>666</v>
      </c>
      <c r="B33" s="12"/>
      <c r="C33" s="12"/>
      <c r="D33" s="12"/>
      <c r="E33" s="12"/>
      <c r="F33" s="12"/>
      <c r="G33" s="12"/>
      <c r="H33" s="442">
        <v>15.23</v>
      </c>
    </row>
    <row r="34" spans="1:8" s="11" customFormat="1" ht="30" customHeight="1">
      <c r="A34" s="317" t="s">
        <v>943</v>
      </c>
      <c r="B34" s="12"/>
      <c r="C34" s="12"/>
      <c r="D34" s="12"/>
      <c r="E34" s="12"/>
      <c r="F34" s="12"/>
      <c r="G34" s="12"/>
      <c r="H34" s="442">
        <v>5.51</v>
      </c>
    </row>
    <row r="35" spans="1:8" s="11" customFormat="1" ht="30" customHeight="1">
      <c r="A35" s="317" t="s">
        <v>667</v>
      </c>
      <c r="B35" s="12"/>
      <c r="C35" s="12"/>
      <c r="D35" s="12"/>
      <c r="E35" s="12"/>
      <c r="F35" s="12"/>
      <c r="G35" s="12"/>
      <c r="H35" s="442">
        <v>4</v>
      </c>
    </row>
    <row r="36" spans="1:8" s="11" customFormat="1" ht="30" customHeight="1">
      <c r="A36" s="317" t="s">
        <v>668</v>
      </c>
      <c r="B36" s="12"/>
      <c r="C36" s="12"/>
      <c r="D36" s="12"/>
      <c r="E36" s="12"/>
      <c r="F36" s="12"/>
      <c r="G36" s="12"/>
      <c r="H36" s="442">
        <v>6.97</v>
      </c>
    </row>
    <row r="37" spans="1:8" s="11" customFormat="1" ht="30" customHeight="1">
      <c r="A37" s="317" t="s">
        <v>669</v>
      </c>
      <c r="B37" s="12"/>
      <c r="C37" s="12"/>
      <c r="D37" s="12"/>
      <c r="E37" s="12"/>
      <c r="F37" s="12"/>
      <c r="G37" s="12"/>
      <c r="H37" s="442">
        <v>5.38</v>
      </c>
    </row>
    <row r="38" spans="1:8" s="11" customFormat="1" ht="30" customHeight="1">
      <c r="A38" s="317" t="s">
        <v>670</v>
      </c>
      <c r="B38" s="12"/>
      <c r="C38" s="12"/>
      <c r="D38" s="12"/>
      <c r="E38" s="12"/>
      <c r="F38" s="12"/>
      <c r="G38" s="12"/>
      <c r="H38" s="442">
        <v>6.94</v>
      </c>
    </row>
    <row r="39" spans="1:8" s="11" customFormat="1" ht="30" customHeight="1">
      <c r="A39" s="317" t="s">
        <v>671</v>
      </c>
      <c r="B39" s="12"/>
      <c r="C39" s="12"/>
      <c r="D39" s="12"/>
      <c r="E39" s="12"/>
      <c r="F39" s="12"/>
      <c r="G39" s="12"/>
      <c r="H39" s="442">
        <v>4.21</v>
      </c>
    </row>
    <row r="40" spans="1:8" s="11" customFormat="1" ht="30" customHeight="1">
      <c r="A40" s="317" t="s">
        <v>672</v>
      </c>
      <c r="B40" s="12"/>
      <c r="C40" s="12"/>
      <c r="D40" s="12"/>
      <c r="E40" s="12"/>
      <c r="F40" s="12"/>
      <c r="G40" s="12"/>
      <c r="H40" s="442">
        <v>6.11</v>
      </c>
    </row>
    <row r="41" spans="1:8" s="11" customFormat="1" ht="30" customHeight="1">
      <c r="A41" s="317" t="s">
        <v>673</v>
      </c>
      <c r="B41" s="12"/>
      <c r="C41" s="12"/>
      <c r="D41" s="12"/>
      <c r="E41" s="12"/>
      <c r="F41" s="12"/>
      <c r="G41" s="12"/>
      <c r="H41" s="442">
        <v>6.83</v>
      </c>
    </row>
    <row r="42" spans="1:8" s="11" customFormat="1" ht="30" customHeight="1">
      <c r="A42" s="317" t="s">
        <v>674</v>
      </c>
      <c r="B42" s="12"/>
      <c r="C42" s="12"/>
      <c r="D42" s="12"/>
      <c r="E42" s="12"/>
      <c r="F42" s="12"/>
      <c r="G42" s="12"/>
      <c r="H42" s="442">
        <v>7.41</v>
      </c>
    </row>
    <row r="43" spans="1:8" s="11" customFormat="1" ht="30" customHeight="1">
      <c r="A43" s="317" t="s">
        <v>675</v>
      </c>
      <c r="B43" s="12"/>
      <c r="C43" s="12"/>
      <c r="D43" s="12"/>
      <c r="E43" s="12"/>
      <c r="F43" s="12"/>
      <c r="G43" s="12"/>
      <c r="H43" s="442">
        <v>7.76</v>
      </c>
    </row>
    <row r="44" spans="1:8" s="11" customFormat="1" ht="30" customHeight="1">
      <c r="A44" s="317" t="s">
        <v>676</v>
      </c>
      <c r="B44" s="12"/>
      <c r="C44" s="12"/>
      <c r="D44" s="12"/>
      <c r="E44" s="12"/>
      <c r="F44" s="12"/>
      <c r="G44" s="12"/>
      <c r="H44" s="442">
        <v>11.85</v>
      </c>
    </row>
    <row r="45" spans="1:8" s="11" customFormat="1" ht="30" customHeight="1">
      <c r="A45" s="317" t="s">
        <v>677</v>
      </c>
      <c r="B45" s="12"/>
      <c r="C45" s="12"/>
      <c r="D45" s="12"/>
      <c r="E45" s="12"/>
      <c r="F45" s="12"/>
      <c r="G45" s="12"/>
      <c r="H45" s="442">
        <v>5.41</v>
      </c>
    </row>
    <row r="46" spans="1:8" s="11" customFormat="1" ht="30" customHeight="1">
      <c r="A46" s="317" t="s">
        <v>678</v>
      </c>
      <c r="B46" s="12"/>
      <c r="C46" s="12"/>
      <c r="D46" s="12"/>
      <c r="E46" s="12"/>
      <c r="F46" s="12"/>
      <c r="G46" s="12"/>
      <c r="H46" s="442">
        <v>5.94</v>
      </c>
    </row>
    <row r="47" spans="1:8" s="11" customFormat="1" ht="30" customHeight="1">
      <c r="A47" s="317" t="s">
        <v>679</v>
      </c>
      <c r="B47" s="12"/>
      <c r="C47" s="12"/>
      <c r="D47" s="12"/>
      <c r="E47" s="12"/>
      <c r="F47" s="12"/>
      <c r="G47" s="12"/>
      <c r="H47" s="442">
        <v>19.62</v>
      </c>
    </row>
    <row r="48" spans="1:8" s="11" customFormat="1" ht="30" customHeight="1">
      <c r="A48" s="317" t="s">
        <v>680</v>
      </c>
      <c r="B48" s="12"/>
      <c r="C48" s="12"/>
      <c r="D48" s="12"/>
      <c r="E48" s="12"/>
      <c r="F48" s="12"/>
      <c r="G48" s="12"/>
      <c r="H48" s="442">
        <v>21.48</v>
      </c>
    </row>
    <row r="49" spans="1:8" s="11" customFormat="1" ht="30" customHeight="1">
      <c r="A49" s="317" t="s">
        <v>681</v>
      </c>
      <c r="B49" s="12"/>
      <c r="C49" s="12"/>
      <c r="D49" s="12"/>
      <c r="E49" s="12"/>
      <c r="F49" s="12"/>
      <c r="G49" s="12"/>
      <c r="H49" s="442">
        <v>9.6</v>
      </c>
    </row>
    <row r="50" spans="1:8" s="11" customFormat="1" ht="30" customHeight="1">
      <c r="A50" s="317" t="s">
        <v>682</v>
      </c>
      <c r="B50" s="12"/>
      <c r="C50" s="12"/>
      <c r="D50" s="12"/>
      <c r="E50" s="12"/>
      <c r="F50" s="12"/>
      <c r="G50" s="12"/>
      <c r="H50" s="442">
        <v>10.72</v>
      </c>
    </row>
    <row r="51" spans="1:8" s="17" customFormat="1" ht="24" customHeight="1">
      <c r="A51" s="83" t="s">
        <v>14</v>
      </c>
      <c r="B51" s="100"/>
      <c r="C51" s="100"/>
      <c r="D51" s="24"/>
      <c r="E51" s="24"/>
      <c r="F51" s="24"/>
      <c r="G51" s="24"/>
      <c r="H51" s="443">
        <f>SUM(H11:H50)</f>
        <v>323.5</v>
      </c>
    </row>
    <row r="52" spans="1:8" s="14" customFormat="1" ht="57.75" customHeight="1">
      <c r="A52" s="227" t="s">
        <v>452</v>
      </c>
      <c r="B52" s="228" t="s">
        <v>453</v>
      </c>
      <c r="C52" s="185">
        <v>241</v>
      </c>
      <c r="D52" s="85"/>
      <c r="E52" s="85"/>
      <c r="F52" s="85"/>
      <c r="G52" s="85"/>
      <c r="H52" s="61"/>
    </row>
    <row r="53" spans="1:8" s="14" customFormat="1" ht="30" customHeight="1">
      <c r="A53" s="317" t="s">
        <v>683</v>
      </c>
      <c r="B53" s="12"/>
      <c r="C53" s="12"/>
      <c r="D53" s="12"/>
      <c r="E53" s="12"/>
      <c r="F53" s="12"/>
      <c r="G53" s="12"/>
      <c r="H53" s="442">
        <v>12.73</v>
      </c>
    </row>
    <row r="54" spans="1:8" s="14" customFormat="1" ht="30" customHeight="1">
      <c r="A54" s="317" t="s">
        <v>684</v>
      </c>
      <c r="B54" s="12"/>
      <c r="C54" s="12"/>
      <c r="D54" s="12"/>
      <c r="E54" s="12"/>
      <c r="F54" s="12"/>
      <c r="G54" s="12"/>
      <c r="H54" s="442">
        <v>6.69</v>
      </c>
    </row>
    <row r="55" spans="1:8" s="14" customFormat="1" ht="30" customHeight="1">
      <c r="A55" s="317" t="s">
        <v>685</v>
      </c>
      <c r="B55" s="12"/>
      <c r="C55" s="12"/>
      <c r="D55" s="12"/>
      <c r="E55" s="12"/>
      <c r="F55" s="12"/>
      <c r="G55" s="12"/>
      <c r="H55" s="442">
        <v>11.27</v>
      </c>
    </row>
    <row r="56" spans="1:8" s="14" customFormat="1" ht="30" customHeight="1">
      <c r="A56" s="317" t="s">
        <v>686</v>
      </c>
      <c r="B56" s="12"/>
      <c r="C56" s="12"/>
      <c r="D56" s="12"/>
      <c r="E56" s="12"/>
      <c r="F56" s="12"/>
      <c r="G56" s="12"/>
      <c r="H56" s="442">
        <v>5.21</v>
      </c>
    </row>
    <row r="57" spans="1:8" s="14" customFormat="1" ht="34.5" customHeight="1">
      <c r="A57" s="317" t="s">
        <v>687</v>
      </c>
      <c r="B57" s="12"/>
      <c r="C57" s="12"/>
      <c r="D57" s="12"/>
      <c r="E57" s="12"/>
      <c r="F57" s="12"/>
      <c r="G57" s="12"/>
      <c r="H57" s="442">
        <v>278.5</v>
      </c>
    </row>
    <row r="58" spans="1:8" s="17" customFormat="1" ht="24" customHeight="1">
      <c r="A58" s="83" t="s">
        <v>15</v>
      </c>
      <c r="B58" s="100"/>
      <c r="C58" s="100"/>
      <c r="D58" s="24"/>
      <c r="E58" s="24"/>
      <c r="F58" s="24"/>
      <c r="G58" s="24"/>
      <c r="H58" s="56">
        <f>SUM(H53:H57)</f>
        <v>314.4</v>
      </c>
    </row>
    <row r="59" spans="1:8" s="14" customFormat="1" ht="67.5" customHeight="1">
      <c r="A59" s="227" t="s">
        <v>454</v>
      </c>
      <c r="B59" s="228" t="s">
        <v>455</v>
      </c>
      <c r="C59" s="185">
        <v>241</v>
      </c>
      <c r="D59" s="188"/>
      <c r="E59" s="188"/>
      <c r="F59" s="188"/>
      <c r="G59" s="188"/>
      <c r="H59" s="61"/>
    </row>
    <row r="60" spans="1:8" s="14" customFormat="1" ht="30" customHeight="1">
      <c r="A60" s="12" t="s">
        <v>72</v>
      </c>
      <c r="B60" s="12"/>
      <c r="C60" s="12"/>
      <c r="D60" s="12" t="s">
        <v>73</v>
      </c>
      <c r="E60" s="12"/>
      <c r="F60" s="12"/>
      <c r="G60" s="419"/>
      <c r="H60" s="61">
        <v>2.07</v>
      </c>
    </row>
    <row r="61" spans="1:8" s="14" customFormat="1" ht="22.5">
      <c r="A61" s="12" t="s">
        <v>74</v>
      </c>
      <c r="B61" s="12"/>
      <c r="C61" s="12"/>
      <c r="D61" s="12" t="s">
        <v>75</v>
      </c>
      <c r="E61" s="12"/>
      <c r="F61" s="12"/>
      <c r="G61" s="419"/>
      <c r="H61" s="61">
        <v>10.51</v>
      </c>
    </row>
    <row r="62" spans="1:8" s="17" customFormat="1" ht="24" customHeight="1">
      <c r="A62" s="83" t="s">
        <v>16</v>
      </c>
      <c r="B62" s="100"/>
      <c r="C62" s="100"/>
      <c r="D62" s="24"/>
      <c r="E62" s="24"/>
      <c r="F62" s="24"/>
      <c r="G62" s="24"/>
      <c r="H62" s="56">
        <f>SUM(H60:H61)</f>
        <v>12.58</v>
      </c>
    </row>
    <row r="63" spans="1:8" s="14" customFormat="1" ht="40.5" customHeight="1">
      <c r="A63" s="96" t="s">
        <v>118</v>
      </c>
      <c r="B63" s="110"/>
      <c r="C63" s="110"/>
      <c r="D63" s="190"/>
      <c r="E63" s="190"/>
      <c r="F63" s="190"/>
      <c r="G63" s="190"/>
      <c r="H63" s="273">
        <f>H51+H58+H62</f>
        <v>650.48</v>
      </c>
    </row>
    <row r="64" spans="1:8" s="14" customFormat="1" ht="60.75" customHeight="1">
      <c r="A64" s="227" t="s">
        <v>290</v>
      </c>
      <c r="B64" s="228" t="s">
        <v>469</v>
      </c>
      <c r="C64" s="197" t="s">
        <v>284</v>
      </c>
      <c r="D64" s="188"/>
      <c r="E64" s="188"/>
      <c r="F64" s="188"/>
      <c r="G64" s="188"/>
      <c r="H64" s="61"/>
    </row>
    <row r="65" spans="1:8" s="14" customFormat="1" ht="33.75">
      <c r="A65" s="21" t="s">
        <v>96</v>
      </c>
      <c r="B65" s="21"/>
      <c r="C65" s="21"/>
      <c r="D65" s="21" t="s">
        <v>99</v>
      </c>
      <c r="E65" s="21"/>
      <c r="F65" s="21"/>
      <c r="G65" s="21"/>
      <c r="H65" s="61">
        <v>1</v>
      </c>
    </row>
    <row r="66" spans="1:8" s="14" customFormat="1" ht="24" customHeight="1">
      <c r="A66" s="83" t="s">
        <v>35</v>
      </c>
      <c r="B66" s="100"/>
      <c r="C66" s="100"/>
      <c r="D66" s="18"/>
      <c r="E66" s="18"/>
      <c r="F66" s="18"/>
      <c r="G66" s="18"/>
      <c r="H66" s="56">
        <f>SUM(H65:H65)</f>
        <v>1</v>
      </c>
    </row>
    <row r="67" spans="1:8" s="14" customFormat="1" ht="74.25" customHeight="1">
      <c r="A67" s="227" t="s">
        <v>298</v>
      </c>
      <c r="B67" s="228" t="s">
        <v>478</v>
      </c>
      <c r="C67" s="197" t="s">
        <v>284</v>
      </c>
      <c r="D67" s="188"/>
      <c r="E67" s="188"/>
      <c r="F67" s="188"/>
      <c r="G67" s="188"/>
      <c r="H67" s="61"/>
    </row>
    <row r="68" spans="1:8" s="14" customFormat="1" ht="24" customHeight="1">
      <c r="A68" s="25" t="s">
        <v>111</v>
      </c>
      <c r="B68" s="25"/>
      <c r="C68" s="25"/>
      <c r="D68" s="21" t="s">
        <v>251</v>
      </c>
      <c r="E68" s="21"/>
      <c r="F68" s="21"/>
      <c r="G68" s="21"/>
      <c r="H68" s="61"/>
    </row>
    <row r="69" spans="1:8" s="14" customFormat="1" ht="24" customHeight="1">
      <c r="A69" s="83" t="s">
        <v>256</v>
      </c>
      <c r="B69" s="100"/>
      <c r="C69" s="100"/>
      <c r="D69" s="18"/>
      <c r="E69" s="18"/>
      <c r="F69" s="18"/>
      <c r="G69" s="18"/>
      <c r="H69" s="56">
        <f>SUM(H68:H68)</f>
        <v>0</v>
      </c>
    </row>
    <row r="70" spans="1:8" s="14" customFormat="1" ht="52.5" customHeight="1">
      <c r="A70" s="227" t="s">
        <v>481</v>
      </c>
      <c r="B70" s="228" t="s">
        <v>482</v>
      </c>
      <c r="C70" s="197" t="s">
        <v>284</v>
      </c>
      <c r="D70" s="188"/>
      <c r="E70" s="188"/>
      <c r="F70" s="188"/>
      <c r="G70" s="188"/>
      <c r="H70" s="61"/>
    </row>
    <row r="71" spans="1:8" s="14" customFormat="1" ht="24" customHeight="1">
      <c r="A71" s="25" t="s">
        <v>851</v>
      </c>
      <c r="B71" s="25"/>
      <c r="C71" s="25"/>
      <c r="D71" s="21" t="s">
        <v>852</v>
      </c>
      <c r="E71" s="21"/>
      <c r="F71" s="21"/>
      <c r="G71" s="21"/>
      <c r="H71" s="61">
        <v>454.98</v>
      </c>
    </row>
    <row r="72" spans="1:8" s="14" customFormat="1" ht="24" customHeight="1">
      <c r="A72" s="83" t="s">
        <v>853</v>
      </c>
      <c r="B72" s="100"/>
      <c r="C72" s="100"/>
      <c r="D72" s="18"/>
      <c r="E72" s="18"/>
      <c r="F72" s="18"/>
      <c r="G72" s="18"/>
      <c r="H72" s="56">
        <f>SUM(H71:H71)</f>
        <v>454.98</v>
      </c>
    </row>
    <row r="73" spans="1:8" s="17" customFormat="1" ht="30" customHeight="1" thickBot="1">
      <c r="A73" s="97" t="s">
        <v>25</v>
      </c>
      <c r="B73" s="112"/>
      <c r="C73" s="112"/>
      <c r="D73" s="216"/>
      <c r="E73" s="216"/>
      <c r="F73" s="216"/>
      <c r="G73" s="216"/>
      <c r="H73" s="77">
        <f>H63+H66+H69+H72</f>
        <v>1106.46</v>
      </c>
    </row>
    <row r="74" s="14" customFormat="1" ht="12.75">
      <c r="H74" s="72"/>
    </row>
    <row r="75" spans="1:8" s="14" customFormat="1" ht="15.75">
      <c r="A75" s="87"/>
      <c r="B75" s="87"/>
      <c r="C75" s="87"/>
      <c r="D75" s="87"/>
      <c r="E75" s="87"/>
      <c r="F75" s="87"/>
      <c r="G75" s="87"/>
      <c r="H75" s="76"/>
    </row>
    <row r="76" s="14" customFormat="1" ht="12.75">
      <c r="H76" s="76"/>
    </row>
    <row r="77" spans="1:8" s="14" customFormat="1" ht="15.75">
      <c r="A77" s="87"/>
      <c r="B77" s="87"/>
      <c r="C77" s="87"/>
      <c r="D77" s="87"/>
      <c r="E77" s="87"/>
      <c r="F77" s="87"/>
      <c r="G77" s="87"/>
      <c r="H77" s="237"/>
    </row>
    <row r="78" s="14" customFormat="1" ht="12.75">
      <c r="H78" s="72"/>
    </row>
    <row r="79" s="14" customFormat="1" ht="12.75">
      <c r="H79" s="72"/>
    </row>
    <row r="80" s="14" customFormat="1" ht="12.75">
      <c r="H80" s="72"/>
    </row>
    <row r="81" spans="1:8" ht="12.75">
      <c r="A81" s="14"/>
      <c r="B81" s="14"/>
      <c r="C81" s="14"/>
      <c r="D81" s="14"/>
      <c r="E81" s="14"/>
      <c r="F81" s="14"/>
      <c r="G81" s="14"/>
      <c r="H81" s="72"/>
    </row>
    <row r="82" spans="1:8" ht="12.75">
      <c r="A82" s="14"/>
      <c r="B82" s="14"/>
      <c r="C82" s="14"/>
      <c r="D82" s="14"/>
      <c r="E82" s="14"/>
      <c r="F82" s="14"/>
      <c r="G82" s="14"/>
      <c r="H82" s="72"/>
    </row>
  </sheetData>
  <sheetProtection/>
  <mergeCells count="6">
    <mergeCell ref="B5:B8"/>
    <mergeCell ref="C5:C8"/>
    <mergeCell ref="D5:D8"/>
    <mergeCell ref="A1:H1"/>
    <mergeCell ref="H5:H8"/>
    <mergeCell ref="A5:A8"/>
  </mergeCells>
  <printOptions/>
  <pageMargins left="0.1968503937007874" right="0.1968503937007874" top="0.5905511811023623" bottom="0.3937007874015748" header="0.11811023622047245" footer="0.11811023622047245"/>
  <pageSetup horizontalDpi="600" verticalDpi="600" orientation="landscape" paperSize="9" scale="65" r:id="rId1"/>
  <headerFooter alignWithMargins="0">
    <oddHeader>&amp;R&amp;P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M630"/>
  <sheetViews>
    <sheetView zoomScale="80" zoomScaleNormal="80" zoomScalePageLayoutView="0" workbookViewId="0" topLeftCell="A1">
      <pane xSplit="1" ySplit="10" topLeftCell="B532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N1" sqref="N1:V16384"/>
    </sheetView>
  </sheetViews>
  <sheetFormatPr defaultColWidth="9.00390625" defaultRowHeight="12.75"/>
  <cols>
    <col min="1" max="1" width="28.25390625" style="191" customWidth="1"/>
    <col min="2" max="2" width="12.75390625" style="191" customWidth="1"/>
    <col min="3" max="3" width="5.625" style="191" customWidth="1"/>
    <col min="4" max="4" width="13.75390625" style="191" customWidth="1"/>
    <col min="5" max="6" width="13.75390625" style="191" hidden="1" customWidth="1"/>
    <col min="7" max="7" width="10.75390625" style="191" customWidth="1"/>
    <col min="8" max="8" width="10.375" style="269" customWidth="1"/>
    <col min="9" max="9" width="9.125" style="363" customWidth="1"/>
    <col min="10" max="10" width="8.875" style="363" customWidth="1"/>
    <col min="11" max="11" width="8.125" style="363" customWidth="1"/>
    <col min="12" max="13" width="9.375" style="363" customWidth="1"/>
    <col min="14" max="16384" width="9.125" style="191" customWidth="1"/>
  </cols>
  <sheetData>
    <row r="1" spans="1:13" s="3" customFormat="1" ht="35.25" customHeight="1" hidden="1">
      <c r="A1" s="553" t="s">
        <v>953</v>
      </c>
      <c r="B1" s="553"/>
      <c r="C1" s="553"/>
      <c r="D1" s="553"/>
      <c r="E1" s="553"/>
      <c r="F1" s="553"/>
      <c r="G1" s="553"/>
      <c r="H1" s="553"/>
      <c r="I1" s="553"/>
      <c r="J1" s="553"/>
      <c r="K1" s="553"/>
      <c r="L1" s="553"/>
      <c r="M1" s="553"/>
    </row>
    <row r="2" spans="1:13" s="4" customFormat="1" ht="12.75" customHeight="1" hidden="1">
      <c r="A2" s="2"/>
      <c r="B2" s="2"/>
      <c r="C2" s="2"/>
      <c r="D2" s="2"/>
      <c r="E2" s="2"/>
      <c r="F2" s="2"/>
      <c r="G2" s="2"/>
      <c r="H2" s="239"/>
      <c r="I2" s="321"/>
      <c r="J2" s="321"/>
      <c r="K2" s="321"/>
      <c r="L2" s="321"/>
      <c r="M2" s="321"/>
    </row>
    <row r="3" spans="1:13" s="5" customFormat="1" ht="15" customHeight="1" hidden="1">
      <c r="A3" s="5" t="s">
        <v>439</v>
      </c>
      <c r="H3" s="240"/>
      <c r="I3" s="322" t="s">
        <v>62</v>
      </c>
      <c r="J3" s="322"/>
      <c r="K3" s="322"/>
      <c r="L3" s="322"/>
      <c r="M3" s="322"/>
    </row>
    <row r="4" spans="8:13" s="4" customFormat="1" ht="4.5" customHeight="1" thickBot="1">
      <c r="H4" s="241"/>
      <c r="I4" s="323"/>
      <c r="J4" s="323"/>
      <c r="K4" s="323"/>
      <c r="L4" s="323"/>
      <c r="M4" s="323"/>
    </row>
    <row r="5" spans="1:13" s="7" customFormat="1" ht="30.75" customHeight="1">
      <c r="A5" s="557" t="s">
        <v>10</v>
      </c>
      <c r="B5" s="546" t="s">
        <v>441</v>
      </c>
      <c r="C5" s="546" t="s">
        <v>442</v>
      </c>
      <c r="D5" s="559" t="s">
        <v>11</v>
      </c>
      <c r="E5" s="147" t="s">
        <v>314</v>
      </c>
      <c r="F5" s="147" t="s">
        <v>315</v>
      </c>
      <c r="G5" s="147" t="s">
        <v>316</v>
      </c>
      <c r="H5" s="242" t="s">
        <v>954</v>
      </c>
      <c r="I5" s="324" t="s">
        <v>12</v>
      </c>
      <c r="J5" s="325"/>
      <c r="K5" s="325"/>
      <c r="L5" s="326"/>
      <c r="M5" s="326"/>
    </row>
    <row r="6" spans="1:13" s="7" customFormat="1" ht="10.5" customHeight="1">
      <c r="A6" s="558"/>
      <c r="B6" s="547"/>
      <c r="C6" s="547"/>
      <c r="D6" s="549"/>
      <c r="E6" s="148"/>
      <c r="F6" s="148"/>
      <c r="G6" s="148"/>
      <c r="H6" s="243"/>
      <c r="I6" s="327"/>
      <c r="J6" s="328"/>
      <c r="K6" s="328"/>
      <c r="L6" s="329"/>
      <c r="M6" s="330"/>
    </row>
    <row r="7" spans="1:13" s="7" customFormat="1" ht="0.75" customHeight="1">
      <c r="A7" s="558"/>
      <c r="B7" s="547"/>
      <c r="C7" s="547"/>
      <c r="D7" s="549"/>
      <c r="E7" s="148"/>
      <c r="F7" s="148"/>
      <c r="G7" s="148"/>
      <c r="H7" s="243"/>
      <c r="I7" s="327"/>
      <c r="J7" s="328"/>
      <c r="K7" s="328"/>
      <c r="L7" s="330"/>
      <c r="M7" s="330"/>
    </row>
    <row r="8" spans="1:13" s="7" customFormat="1" ht="18" customHeight="1">
      <c r="A8" s="558"/>
      <c r="B8" s="548"/>
      <c r="C8" s="548"/>
      <c r="D8" s="549"/>
      <c r="E8" s="149"/>
      <c r="F8" s="149"/>
      <c r="G8" s="149"/>
      <c r="H8" s="243"/>
      <c r="I8" s="331" t="s">
        <v>30</v>
      </c>
      <c r="J8" s="331"/>
      <c r="K8" s="331" t="s">
        <v>31</v>
      </c>
      <c r="L8" s="332" t="s">
        <v>164</v>
      </c>
      <c r="M8" s="410" t="s">
        <v>872</v>
      </c>
    </row>
    <row r="9" spans="1:13" s="7" customFormat="1" ht="21" customHeight="1">
      <c r="A9" s="108"/>
      <c r="B9" s="108"/>
      <c r="C9" s="108"/>
      <c r="D9" s="108"/>
      <c r="E9" s="108"/>
      <c r="F9" s="108"/>
      <c r="G9" s="108"/>
      <c r="H9" s="243"/>
      <c r="I9" s="331" t="s">
        <v>32</v>
      </c>
      <c r="J9" s="331" t="s">
        <v>33</v>
      </c>
      <c r="K9" s="331" t="s">
        <v>34</v>
      </c>
      <c r="L9" s="333"/>
      <c r="M9" s="333"/>
    </row>
    <row r="10" spans="1:13" s="4" customFormat="1" ht="12" customHeight="1">
      <c r="A10" s="6">
        <v>2</v>
      </c>
      <c r="B10" s="10"/>
      <c r="C10" s="10"/>
      <c r="D10" s="9">
        <v>3</v>
      </c>
      <c r="E10" s="10"/>
      <c r="F10" s="10"/>
      <c r="G10" s="10"/>
      <c r="H10" s="245">
        <v>12</v>
      </c>
      <c r="I10" s="334">
        <v>13</v>
      </c>
      <c r="J10" s="335">
        <v>14</v>
      </c>
      <c r="K10" s="334">
        <v>15</v>
      </c>
      <c r="L10" s="336"/>
      <c r="M10" s="336"/>
    </row>
    <row r="11" spans="1:13" s="11" customFormat="1" ht="25.5" customHeight="1">
      <c r="A11" s="310" t="s">
        <v>445</v>
      </c>
      <c r="B11" s="311" t="s">
        <v>446</v>
      </c>
      <c r="C11" s="185">
        <v>223</v>
      </c>
      <c r="D11" s="188"/>
      <c r="E11" s="194"/>
      <c r="F11" s="188"/>
      <c r="G11" s="188"/>
      <c r="H11" s="247"/>
      <c r="I11" s="337"/>
      <c r="J11" s="338"/>
      <c r="K11" s="338"/>
      <c r="L11" s="338"/>
      <c r="M11" s="338"/>
    </row>
    <row r="12" spans="1:13" s="14" customFormat="1" ht="22.5">
      <c r="A12" s="12" t="s">
        <v>184</v>
      </c>
      <c r="B12" s="12"/>
      <c r="C12" s="12"/>
      <c r="D12" s="12" t="s">
        <v>247</v>
      </c>
      <c r="E12" s="163">
        <v>11656</v>
      </c>
      <c r="F12" s="12"/>
      <c r="G12" s="12"/>
      <c r="H12" s="247">
        <f>I12+J12+K12+L12+M12</f>
        <v>14.243</v>
      </c>
      <c r="I12" s="339">
        <v>2.59</v>
      </c>
      <c r="J12" s="339">
        <v>2.59</v>
      </c>
      <c r="K12" s="339">
        <v>5.668</v>
      </c>
      <c r="L12" s="339">
        <v>3.395</v>
      </c>
      <c r="M12" s="339"/>
    </row>
    <row r="13" spans="1:13" s="14" customFormat="1" ht="12.75">
      <c r="A13" s="114" t="s">
        <v>976</v>
      </c>
      <c r="B13" s="114"/>
      <c r="C13" s="114"/>
      <c r="D13" s="12" t="s">
        <v>86</v>
      </c>
      <c r="E13" s="163"/>
      <c r="F13" s="12"/>
      <c r="G13" s="12"/>
      <c r="H13" s="247">
        <f>I13+J13+K13+L13+M13</f>
        <v>5.903</v>
      </c>
      <c r="I13" s="339">
        <v>1.614</v>
      </c>
      <c r="J13" s="339">
        <v>1.614</v>
      </c>
      <c r="K13" s="339"/>
      <c r="L13" s="339">
        <v>2.675</v>
      </c>
      <c r="M13" s="339"/>
    </row>
    <row r="14" spans="1:13" s="14" customFormat="1" ht="12.75">
      <c r="A14" s="114" t="s">
        <v>977</v>
      </c>
      <c r="B14" s="114"/>
      <c r="C14" s="114"/>
      <c r="D14" s="12"/>
      <c r="E14" s="163"/>
      <c r="F14" s="12"/>
      <c r="G14" s="12"/>
      <c r="H14" s="247">
        <f>I14+J14+K14+L14+M14</f>
        <v>0.046</v>
      </c>
      <c r="I14" s="339">
        <v>0.023</v>
      </c>
      <c r="J14" s="339">
        <v>0.023</v>
      </c>
      <c r="K14" s="339"/>
      <c r="L14" s="339"/>
      <c r="M14" s="339"/>
    </row>
    <row r="15" spans="1:13" s="283" customFormat="1" ht="22.5" customHeight="1">
      <c r="A15" s="278" t="s">
        <v>306</v>
      </c>
      <c r="B15" s="279"/>
      <c r="C15" s="279"/>
      <c r="D15" s="280"/>
      <c r="E15" s="281"/>
      <c r="F15" s="280"/>
      <c r="G15" s="280"/>
      <c r="H15" s="247">
        <f>I15+J15+K15+L15+M15</f>
        <v>20.192</v>
      </c>
      <c r="I15" s="340">
        <f>SUM(I12:I14)</f>
        <v>4.227</v>
      </c>
      <c r="J15" s="432">
        <f>SUM(J12:J14)</f>
        <v>4.227</v>
      </c>
      <c r="K15" s="432">
        <f>SUM(K12:K14)</f>
        <v>5.668</v>
      </c>
      <c r="L15" s="432">
        <f>SUM(L12:L14)</f>
        <v>6.07</v>
      </c>
      <c r="M15" s="432">
        <f>SUM(M12:M14)</f>
        <v>0</v>
      </c>
    </row>
    <row r="16" spans="1:13" s="11" customFormat="1" ht="46.5" customHeight="1">
      <c r="A16" s="312" t="s">
        <v>450</v>
      </c>
      <c r="B16" s="186" t="s">
        <v>451</v>
      </c>
      <c r="C16" s="182">
        <v>241</v>
      </c>
      <c r="D16" s="188"/>
      <c r="E16" s="194"/>
      <c r="F16" s="188"/>
      <c r="G16" s="188"/>
      <c r="H16" s="247"/>
      <c r="I16" s="341"/>
      <c r="J16" s="342"/>
      <c r="K16" s="342"/>
      <c r="L16" s="342"/>
      <c r="M16" s="342"/>
    </row>
    <row r="17" spans="1:13" s="11" customFormat="1" ht="77.25">
      <c r="A17" s="465" t="s">
        <v>714</v>
      </c>
      <c r="B17" s="12"/>
      <c r="C17" s="12"/>
      <c r="D17" s="12" t="s">
        <v>1032</v>
      </c>
      <c r="E17" s="163"/>
      <c r="F17" s="12"/>
      <c r="G17" s="12"/>
      <c r="H17" s="247">
        <f aca="true" t="shared" si="0" ref="H17:H80">I17+J17+K17+L17+M17</f>
        <v>4.7</v>
      </c>
      <c r="I17" s="467">
        <v>1.1</v>
      </c>
      <c r="J17" s="468">
        <v>1.1</v>
      </c>
      <c r="K17" s="468">
        <v>0.6</v>
      </c>
      <c r="L17" s="468">
        <v>1.9</v>
      </c>
      <c r="M17" s="466"/>
    </row>
    <row r="18" spans="1:13" s="11" customFormat="1" ht="77.25">
      <c r="A18" s="465" t="s">
        <v>714</v>
      </c>
      <c r="B18" s="12"/>
      <c r="C18" s="12"/>
      <c r="D18" s="12" t="s">
        <v>1032</v>
      </c>
      <c r="E18" s="163"/>
      <c r="F18" s="12"/>
      <c r="G18" s="12"/>
      <c r="H18" s="247">
        <f t="shared" si="0"/>
        <v>0</v>
      </c>
      <c r="I18" s="467"/>
      <c r="J18" s="468"/>
      <c r="K18" s="468"/>
      <c r="L18" s="468">
        <v>0</v>
      </c>
      <c r="M18" s="466"/>
    </row>
    <row r="19" spans="1:13" s="11" customFormat="1" ht="64.5">
      <c r="A19" s="465" t="s">
        <v>740</v>
      </c>
      <c r="B19" s="12"/>
      <c r="C19" s="12"/>
      <c r="D19" s="12" t="s">
        <v>1081</v>
      </c>
      <c r="E19" s="163"/>
      <c r="F19" s="12"/>
      <c r="G19" s="12"/>
      <c r="H19" s="247">
        <f t="shared" si="0"/>
        <v>3.2</v>
      </c>
      <c r="I19" s="467">
        <v>1.1</v>
      </c>
      <c r="J19" s="468">
        <v>1.1</v>
      </c>
      <c r="K19" s="468">
        <v>0</v>
      </c>
      <c r="L19" s="468">
        <v>1</v>
      </c>
      <c r="M19" s="466"/>
    </row>
    <row r="20" spans="1:13" s="11" customFormat="1" ht="64.5">
      <c r="A20" s="465" t="s">
        <v>740</v>
      </c>
      <c r="B20" s="12"/>
      <c r="C20" s="12"/>
      <c r="D20" s="12" t="s">
        <v>1081</v>
      </c>
      <c r="E20" s="163"/>
      <c r="F20" s="12"/>
      <c r="G20" s="12"/>
      <c r="H20" s="247">
        <f t="shared" si="0"/>
        <v>0</v>
      </c>
      <c r="I20" s="467"/>
      <c r="J20" s="468"/>
      <c r="K20" s="468"/>
      <c r="L20" s="468">
        <v>0</v>
      </c>
      <c r="M20" s="466"/>
    </row>
    <row r="21" spans="1:13" s="11" customFormat="1" ht="64.5">
      <c r="A21" s="465" t="s">
        <v>740</v>
      </c>
      <c r="B21" s="12"/>
      <c r="C21" s="12"/>
      <c r="D21" s="12" t="s">
        <v>1081</v>
      </c>
      <c r="E21" s="163"/>
      <c r="F21" s="12"/>
      <c r="G21" s="12"/>
      <c r="H21" s="247">
        <f t="shared" si="0"/>
        <v>0</v>
      </c>
      <c r="I21" s="467"/>
      <c r="J21" s="468"/>
      <c r="K21" s="468"/>
      <c r="L21" s="468">
        <v>0</v>
      </c>
      <c r="M21" s="466"/>
    </row>
    <row r="22" spans="1:13" s="11" customFormat="1" ht="77.25">
      <c r="A22" s="465" t="s">
        <v>718</v>
      </c>
      <c r="B22" s="12"/>
      <c r="C22" s="12"/>
      <c r="D22" s="12" t="s">
        <v>1115</v>
      </c>
      <c r="E22" s="163"/>
      <c r="F22" s="12"/>
      <c r="G22" s="12"/>
      <c r="H22" s="247">
        <f t="shared" si="0"/>
        <v>5.2</v>
      </c>
      <c r="I22" s="467">
        <v>1.2</v>
      </c>
      <c r="J22" s="468">
        <v>1.2</v>
      </c>
      <c r="K22" s="468">
        <v>0.8</v>
      </c>
      <c r="L22" s="468">
        <v>2</v>
      </c>
      <c r="M22" s="466"/>
    </row>
    <row r="23" spans="1:13" s="11" customFormat="1" ht="77.25">
      <c r="A23" s="465" t="s">
        <v>718</v>
      </c>
      <c r="B23" s="12"/>
      <c r="C23" s="12"/>
      <c r="D23" s="12" t="s">
        <v>1115</v>
      </c>
      <c r="E23" s="163"/>
      <c r="F23" s="12"/>
      <c r="G23" s="12"/>
      <c r="H23" s="247">
        <f t="shared" si="0"/>
        <v>0</v>
      </c>
      <c r="I23" s="467"/>
      <c r="J23" s="468"/>
      <c r="K23" s="468"/>
      <c r="L23" s="468">
        <v>0</v>
      </c>
      <c r="M23" s="466"/>
    </row>
    <row r="24" spans="1:13" s="11" customFormat="1" ht="77.25">
      <c r="A24" s="465" t="s">
        <v>718</v>
      </c>
      <c r="B24" s="12"/>
      <c r="C24" s="12"/>
      <c r="D24" s="12" t="s">
        <v>1139</v>
      </c>
      <c r="E24" s="163"/>
      <c r="F24" s="12"/>
      <c r="G24" s="12"/>
      <c r="H24" s="247">
        <f t="shared" si="0"/>
        <v>4.6</v>
      </c>
      <c r="I24" s="467">
        <v>1.9</v>
      </c>
      <c r="J24" s="468">
        <v>1.9</v>
      </c>
      <c r="K24" s="468">
        <v>0.7</v>
      </c>
      <c r="L24" s="468">
        <v>0.1</v>
      </c>
      <c r="M24" s="466"/>
    </row>
    <row r="25" spans="1:13" s="11" customFormat="1" ht="77.25">
      <c r="A25" s="465" t="s">
        <v>718</v>
      </c>
      <c r="B25" s="12"/>
      <c r="C25" s="12"/>
      <c r="D25" s="12" t="s">
        <v>1115</v>
      </c>
      <c r="E25" s="163"/>
      <c r="F25" s="12"/>
      <c r="G25" s="12"/>
      <c r="H25" s="247">
        <f t="shared" si="0"/>
        <v>0</v>
      </c>
      <c r="I25" s="467"/>
      <c r="J25" s="468"/>
      <c r="K25" s="468"/>
      <c r="L25" s="468">
        <v>0</v>
      </c>
      <c r="M25" s="466"/>
    </row>
    <row r="26" spans="1:13" s="11" customFormat="1" ht="77.25">
      <c r="A26" s="465" t="s">
        <v>718</v>
      </c>
      <c r="B26" s="12"/>
      <c r="C26" s="12"/>
      <c r="D26" s="12" t="s">
        <v>1115</v>
      </c>
      <c r="E26" s="163"/>
      <c r="F26" s="12"/>
      <c r="G26" s="12"/>
      <c r="H26" s="247">
        <f t="shared" si="0"/>
        <v>0</v>
      </c>
      <c r="I26" s="467"/>
      <c r="J26" s="468"/>
      <c r="K26" s="468"/>
      <c r="L26" s="468">
        <v>0</v>
      </c>
      <c r="M26" s="466"/>
    </row>
    <row r="27" spans="1:13" s="11" customFormat="1" ht="77.25">
      <c r="A27" s="465" t="s">
        <v>718</v>
      </c>
      <c r="B27" s="12"/>
      <c r="C27" s="12"/>
      <c r="D27" s="12" t="s">
        <v>1115</v>
      </c>
      <c r="E27" s="163"/>
      <c r="F27" s="12"/>
      <c r="G27" s="12"/>
      <c r="H27" s="247">
        <f t="shared" si="0"/>
        <v>0</v>
      </c>
      <c r="I27" s="467"/>
      <c r="J27" s="468"/>
      <c r="K27" s="468"/>
      <c r="L27" s="468">
        <v>0</v>
      </c>
      <c r="M27" s="466"/>
    </row>
    <row r="28" spans="1:13" s="11" customFormat="1" ht="64.5">
      <c r="A28" s="465" t="s">
        <v>722</v>
      </c>
      <c r="B28" s="12"/>
      <c r="C28" s="12"/>
      <c r="D28" s="12" t="s">
        <v>1109</v>
      </c>
      <c r="E28" s="163"/>
      <c r="F28" s="12"/>
      <c r="G28" s="12"/>
      <c r="H28" s="247">
        <f t="shared" si="0"/>
        <v>4.2</v>
      </c>
      <c r="I28" s="467">
        <v>1.1</v>
      </c>
      <c r="J28" s="468">
        <v>1.1</v>
      </c>
      <c r="K28" s="468">
        <v>0</v>
      </c>
      <c r="L28" s="468">
        <v>2</v>
      </c>
      <c r="M28" s="466"/>
    </row>
    <row r="29" spans="1:13" s="11" customFormat="1" ht="64.5">
      <c r="A29" s="465" t="s">
        <v>722</v>
      </c>
      <c r="B29" s="12"/>
      <c r="C29" s="12"/>
      <c r="D29" s="12" t="s">
        <v>1109</v>
      </c>
      <c r="E29" s="163"/>
      <c r="F29" s="12"/>
      <c r="G29" s="12"/>
      <c r="H29" s="247">
        <f t="shared" si="0"/>
        <v>0</v>
      </c>
      <c r="I29" s="467"/>
      <c r="J29" s="468"/>
      <c r="K29" s="468"/>
      <c r="L29" s="468">
        <v>0</v>
      </c>
      <c r="M29" s="466"/>
    </row>
    <row r="30" spans="1:13" s="11" customFormat="1" ht="64.5">
      <c r="A30" s="465" t="s">
        <v>722</v>
      </c>
      <c r="B30" s="12"/>
      <c r="C30" s="12"/>
      <c r="D30" s="12" t="s">
        <v>1132</v>
      </c>
      <c r="E30" s="163"/>
      <c r="F30" s="12"/>
      <c r="G30" s="12"/>
      <c r="H30" s="247">
        <f t="shared" si="0"/>
        <v>3.9</v>
      </c>
      <c r="I30" s="467">
        <v>1.3</v>
      </c>
      <c r="J30" s="468">
        <v>1.3</v>
      </c>
      <c r="K30" s="468">
        <v>0</v>
      </c>
      <c r="L30" s="468">
        <v>1.3</v>
      </c>
      <c r="M30" s="466"/>
    </row>
    <row r="31" spans="1:13" s="11" customFormat="1" ht="64.5">
      <c r="A31" s="465" t="s">
        <v>722</v>
      </c>
      <c r="B31" s="12"/>
      <c r="C31" s="12"/>
      <c r="D31" s="12" t="s">
        <v>1132</v>
      </c>
      <c r="E31" s="163"/>
      <c r="F31" s="12"/>
      <c r="G31" s="12"/>
      <c r="H31" s="247">
        <f t="shared" si="0"/>
        <v>0</v>
      </c>
      <c r="I31" s="467"/>
      <c r="J31" s="468"/>
      <c r="K31" s="468"/>
      <c r="L31" s="468">
        <v>0</v>
      </c>
      <c r="M31" s="466"/>
    </row>
    <row r="32" spans="1:13" s="11" customFormat="1" ht="64.5">
      <c r="A32" s="465" t="s">
        <v>722</v>
      </c>
      <c r="B32" s="12"/>
      <c r="C32" s="12"/>
      <c r="D32" s="12" t="s">
        <v>1140</v>
      </c>
      <c r="E32" s="163"/>
      <c r="F32" s="12"/>
      <c r="G32" s="12"/>
      <c r="H32" s="247">
        <f t="shared" si="0"/>
        <v>30.1</v>
      </c>
      <c r="I32" s="467">
        <v>15</v>
      </c>
      <c r="J32" s="468">
        <v>15</v>
      </c>
      <c r="K32" s="468">
        <v>0</v>
      </c>
      <c r="L32" s="468">
        <v>0.1</v>
      </c>
      <c r="M32" s="466"/>
    </row>
    <row r="33" spans="1:13" s="11" customFormat="1" ht="77.25">
      <c r="A33" s="465" t="s">
        <v>796</v>
      </c>
      <c r="B33" s="12"/>
      <c r="C33" s="12"/>
      <c r="D33" s="12" t="s">
        <v>1141</v>
      </c>
      <c r="E33" s="163"/>
      <c r="F33" s="12"/>
      <c r="G33" s="12"/>
      <c r="H33" s="247">
        <f t="shared" si="0"/>
        <v>4</v>
      </c>
      <c r="I33" s="467">
        <v>1</v>
      </c>
      <c r="J33" s="468">
        <v>1</v>
      </c>
      <c r="K33" s="468">
        <v>0.7</v>
      </c>
      <c r="L33" s="468">
        <v>1.3</v>
      </c>
      <c r="M33" s="466"/>
    </row>
    <row r="34" spans="1:13" s="11" customFormat="1" ht="77.25">
      <c r="A34" s="465" t="s">
        <v>796</v>
      </c>
      <c r="B34" s="12"/>
      <c r="C34" s="12"/>
      <c r="D34" s="12" t="s">
        <v>1141</v>
      </c>
      <c r="E34" s="163"/>
      <c r="F34" s="12"/>
      <c r="G34" s="12"/>
      <c r="H34" s="247">
        <f t="shared" si="0"/>
        <v>0</v>
      </c>
      <c r="I34" s="467"/>
      <c r="J34" s="468"/>
      <c r="K34" s="468"/>
      <c r="L34" s="468">
        <v>0</v>
      </c>
      <c r="M34" s="466"/>
    </row>
    <row r="35" spans="1:13" s="11" customFormat="1" ht="77.25">
      <c r="A35" s="465" t="s">
        <v>796</v>
      </c>
      <c r="B35" s="12"/>
      <c r="C35" s="12"/>
      <c r="D35" s="12" t="s">
        <v>1141</v>
      </c>
      <c r="E35" s="163"/>
      <c r="F35" s="12"/>
      <c r="G35" s="12"/>
      <c r="H35" s="247">
        <f t="shared" si="0"/>
        <v>0</v>
      </c>
      <c r="I35" s="467"/>
      <c r="J35" s="468"/>
      <c r="K35" s="468"/>
      <c r="L35" s="468">
        <v>0</v>
      </c>
      <c r="M35" s="466"/>
    </row>
    <row r="36" spans="1:13" s="11" customFormat="1" ht="77.25">
      <c r="A36" s="465" t="s">
        <v>796</v>
      </c>
      <c r="B36" s="12"/>
      <c r="C36" s="12"/>
      <c r="D36" s="12" t="s">
        <v>1141</v>
      </c>
      <c r="E36" s="163"/>
      <c r="F36" s="12"/>
      <c r="G36" s="12"/>
      <c r="H36" s="247">
        <f t="shared" si="0"/>
        <v>0</v>
      </c>
      <c r="I36" s="467"/>
      <c r="J36" s="468"/>
      <c r="K36" s="468"/>
      <c r="L36" s="468">
        <v>0</v>
      </c>
      <c r="M36" s="466"/>
    </row>
    <row r="37" spans="1:13" s="11" customFormat="1" ht="77.25">
      <c r="A37" s="465" t="s">
        <v>796</v>
      </c>
      <c r="B37" s="12"/>
      <c r="C37" s="12"/>
      <c r="D37" s="12" t="s">
        <v>1142</v>
      </c>
      <c r="E37" s="163"/>
      <c r="F37" s="12"/>
      <c r="G37" s="12"/>
      <c r="H37" s="247">
        <f t="shared" si="0"/>
        <v>3.6</v>
      </c>
      <c r="I37" s="467">
        <v>0.7</v>
      </c>
      <c r="J37" s="468">
        <v>0.7</v>
      </c>
      <c r="K37" s="468">
        <v>0.4</v>
      </c>
      <c r="L37" s="468">
        <v>1.8</v>
      </c>
      <c r="M37" s="466"/>
    </row>
    <row r="38" spans="1:13" s="11" customFormat="1" ht="77.25">
      <c r="A38" s="465" t="s">
        <v>796</v>
      </c>
      <c r="B38" s="12"/>
      <c r="C38" s="12"/>
      <c r="D38" s="12" t="s">
        <v>1142</v>
      </c>
      <c r="E38" s="163"/>
      <c r="F38" s="12"/>
      <c r="G38" s="12"/>
      <c r="H38" s="247">
        <f t="shared" si="0"/>
        <v>0</v>
      </c>
      <c r="I38" s="467"/>
      <c r="J38" s="468"/>
      <c r="K38" s="468"/>
      <c r="L38" s="468">
        <v>0</v>
      </c>
      <c r="M38" s="466"/>
    </row>
    <row r="39" spans="1:13" s="11" customFormat="1" ht="77.25">
      <c r="A39" s="465" t="s">
        <v>796</v>
      </c>
      <c r="B39" s="12"/>
      <c r="C39" s="12"/>
      <c r="D39" s="12" t="s">
        <v>1143</v>
      </c>
      <c r="E39" s="163"/>
      <c r="F39" s="12"/>
      <c r="G39" s="12"/>
      <c r="H39" s="247">
        <f t="shared" si="0"/>
        <v>4</v>
      </c>
      <c r="I39" s="467">
        <v>0.9</v>
      </c>
      <c r="J39" s="468">
        <v>0.9</v>
      </c>
      <c r="K39" s="468">
        <v>0.7</v>
      </c>
      <c r="L39" s="468">
        <v>1.5</v>
      </c>
      <c r="M39" s="466"/>
    </row>
    <row r="40" spans="1:13" s="11" customFormat="1" ht="77.25">
      <c r="A40" s="465" t="s">
        <v>796</v>
      </c>
      <c r="B40" s="12"/>
      <c r="C40" s="12"/>
      <c r="D40" s="12" t="s">
        <v>1143</v>
      </c>
      <c r="E40" s="163"/>
      <c r="F40" s="12"/>
      <c r="G40" s="12"/>
      <c r="H40" s="247">
        <f t="shared" si="0"/>
        <v>0</v>
      </c>
      <c r="I40" s="467"/>
      <c r="J40" s="468"/>
      <c r="K40" s="468"/>
      <c r="L40" s="468">
        <v>0</v>
      </c>
      <c r="M40" s="466"/>
    </row>
    <row r="41" spans="1:13" s="11" customFormat="1" ht="77.25">
      <c r="A41" s="465" t="s">
        <v>696</v>
      </c>
      <c r="B41" s="12"/>
      <c r="C41" s="12"/>
      <c r="D41" s="12" t="s">
        <v>1003</v>
      </c>
      <c r="E41" s="163"/>
      <c r="F41" s="12"/>
      <c r="G41" s="12"/>
      <c r="H41" s="247">
        <f t="shared" si="0"/>
        <v>1.8</v>
      </c>
      <c r="I41" s="467">
        <v>0.9</v>
      </c>
      <c r="J41" s="468">
        <v>0.9</v>
      </c>
      <c r="K41" s="468">
        <v>0</v>
      </c>
      <c r="L41" s="468">
        <v>0</v>
      </c>
      <c r="M41" s="466"/>
    </row>
    <row r="42" spans="1:13" s="11" customFormat="1" ht="77.25">
      <c r="A42" s="465" t="s">
        <v>696</v>
      </c>
      <c r="B42" s="12"/>
      <c r="C42" s="12"/>
      <c r="D42" s="12" t="s">
        <v>1003</v>
      </c>
      <c r="E42" s="163"/>
      <c r="F42" s="12"/>
      <c r="G42" s="12"/>
      <c r="H42" s="247">
        <f t="shared" si="0"/>
        <v>0</v>
      </c>
      <c r="I42" s="467"/>
      <c r="J42" s="468"/>
      <c r="K42" s="468"/>
      <c r="L42" s="468">
        <v>0</v>
      </c>
      <c r="M42" s="466"/>
    </row>
    <row r="43" spans="1:13" s="11" customFormat="1" ht="77.25">
      <c r="A43" s="465" t="s">
        <v>696</v>
      </c>
      <c r="B43" s="12"/>
      <c r="C43" s="12"/>
      <c r="D43" s="12" t="s">
        <v>1003</v>
      </c>
      <c r="E43" s="163"/>
      <c r="F43" s="12"/>
      <c r="G43" s="12"/>
      <c r="H43" s="247">
        <f t="shared" si="0"/>
        <v>0</v>
      </c>
      <c r="I43" s="467"/>
      <c r="J43" s="468"/>
      <c r="K43" s="468"/>
      <c r="L43" s="468">
        <v>0</v>
      </c>
      <c r="M43" s="466"/>
    </row>
    <row r="44" spans="1:13" s="11" customFormat="1" ht="102.75">
      <c r="A44" s="465" t="s">
        <v>516</v>
      </c>
      <c r="B44" s="12"/>
      <c r="C44" s="12"/>
      <c r="D44" s="12" t="s">
        <v>1144</v>
      </c>
      <c r="E44" s="163"/>
      <c r="F44" s="12"/>
      <c r="G44" s="12"/>
      <c r="H44" s="247">
        <f t="shared" si="0"/>
        <v>4.3</v>
      </c>
      <c r="I44" s="467">
        <v>1.1</v>
      </c>
      <c r="J44" s="468">
        <v>1.1</v>
      </c>
      <c r="K44" s="468">
        <v>0.6</v>
      </c>
      <c r="L44" s="468">
        <v>1.5</v>
      </c>
      <c r="M44" s="466"/>
    </row>
    <row r="45" spans="1:13" s="11" customFormat="1" ht="102.75">
      <c r="A45" s="465" t="s">
        <v>516</v>
      </c>
      <c r="B45" s="12"/>
      <c r="C45" s="12"/>
      <c r="D45" s="12" t="s">
        <v>1144</v>
      </c>
      <c r="E45" s="163"/>
      <c r="F45" s="12"/>
      <c r="G45" s="12"/>
      <c r="H45" s="247">
        <f t="shared" si="0"/>
        <v>0</v>
      </c>
      <c r="I45" s="467"/>
      <c r="J45" s="468"/>
      <c r="K45" s="468"/>
      <c r="L45" s="468">
        <v>0</v>
      </c>
      <c r="M45" s="466"/>
    </row>
    <row r="46" spans="1:13" s="11" customFormat="1" ht="102.75">
      <c r="A46" s="465" t="s">
        <v>719</v>
      </c>
      <c r="B46" s="12"/>
      <c r="C46" s="12"/>
      <c r="D46" s="12" t="s">
        <v>1045</v>
      </c>
      <c r="E46" s="163"/>
      <c r="F46" s="12"/>
      <c r="G46" s="12"/>
      <c r="H46" s="247">
        <f t="shared" si="0"/>
        <v>8.8</v>
      </c>
      <c r="I46" s="467">
        <v>1.9</v>
      </c>
      <c r="J46" s="468">
        <v>1.9</v>
      </c>
      <c r="K46" s="468">
        <v>1.1</v>
      </c>
      <c r="L46" s="468">
        <v>3.9</v>
      </c>
      <c r="M46" s="466"/>
    </row>
    <row r="47" spans="1:13" s="11" customFormat="1" ht="102.75">
      <c r="A47" s="465" t="s">
        <v>719</v>
      </c>
      <c r="B47" s="12"/>
      <c r="C47" s="12"/>
      <c r="D47" s="12" t="s">
        <v>1045</v>
      </c>
      <c r="E47" s="163"/>
      <c r="F47" s="12"/>
      <c r="G47" s="12"/>
      <c r="H47" s="247">
        <f t="shared" si="0"/>
        <v>0</v>
      </c>
      <c r="I47" s="467"/>
      <c r="J47" s="468"/>
      <c r="K47" s="468"/>
      <c r="L47" s="468">
        <v>0</v>
      </c>
      <c r="M47" s="466"/>
    </row>
    <row r="48" spans="1:13" s="11" customFormat="1" ht="64.5">
      <c r="A48" s="465" t="s">
        <v>496</v>
      </c>
      <c r="B48" s="12"/>
      <c r="C48" s="12"/>
      <c r="D48" s="12" t="s">
        <v>1006</v>
      </c>
      <c r="E48" s="163"/>
      <c r="F48" s="12"/>
      <c r="G48" s="12"/>
      <c r="H48" s="247">
        <f t="shared" si="0"/>
        <v>8.9</v>
      </c>
      <c r="I48" s="467">
        <v>2.2</v>
      </c>
      <c r="J48" s="468">
        <v>2.2</v>
      </c>
      <c r="K48" s="468">
        <v>1</v>
      </c>
      <c r="L48" s="468">
        <v>3.5</v>
      </c>
      <c r="M48" s="466"/>
    </row>
    <row r="49" spans="1:13" s="11" customFormat="1" ht="64.5">
      <c r="A49" s="465" t="s">
        <v>496</v>
      </c>
      <c r="B49" s="12"/>
      <c r="C49" s="12"/>
      <c r="D49" s="12" t="s">
        <v>1006</v>
      </c>
      <c r="E49" s="163"/>
      <c r="F49" s="12"/>
      <c r="G49" s="12"/>
      <c r="H49" s="247">
        <f t="shared" si="0"/>
        <v>0</v>
      </c>
      <c r="I49" s="467"/>
      <c r="J49" s="468"/>
      <c r="K49" s="468"/>
      <c r="L49" s="468">
        <v>0</v>
      </c>
      <c r="M49" s="466"/>
    </row>
    <row r="50" spans="1:13" s="11" customFormat="1" ht="77.25">
      <c r="A50" s="465" t="s">
        <v>497</v>
      </c>
      <c r="B50" s="12"/>
      <c r="C50" s="12"/>
      <c r="D50" s="12" t="s">
        <v>1030</v>
      </c>
      <c r="E50" s="163"/>
      <c r="F50" s="12"/>
      <c r="G50" s="12"/>
      <c r="H50" s="247">
        <f t="shared" si="0"/>
        <v>8.3</v>
      </c>
      <c r="I50" s="467">
        <v>2</v>
      </c>
      <c r="J50" s="468">
        <v>2</v>
      </c>
      <c r="K50" s="468">
        <v>1</v>
      </c>
      <c r="L50" s="468">
        <v>3.3</v>
      </c>
      <c r="M50" s="466"/>
    </row>
    <row r="51" spans="1:13" s="11" customFormat="1" ht="77.25">
      <c r="A51" s="465" t="s">
        <v>497</v>
      </c>
      <c r="B51" s="12"/>
      <c r="C51" s="12"/>
      <c r="D51" s="12" t="s">
        <v>1030</v>
      </c>
      <c r="E51" s="163"/>
      <c r="F51" s="12"/>
      <c r="G51" s="12"/>
      <c r="H51" s="247">
        <f t="shared" si="0"/>
        <v>0</v>
      </c>
      <c r="I51" s="467"/>
      <c r="J51" s="468"/>
      <c r="K51" s="468"/>
      <c r="L51" s="468">
        <v>0</v>
      </c>
      <c r="M51" s="466"/>
    </row>
    <row r="52" spans="1:13" s="11" customFormat="1" ht="77.25">
      <c r="A52" s="465" t="s">
        <v>497</v>
      </c>
      <c r="B52" s="12"/>
      <c r="C52" s="12"/>
      <c r="D52" s="12" t="s">
        <v>1030</v>
      </c>
      <c r="E52" s="163"/>
      <c r="F52" s="12"/>
      <c r="G52" s="12"/>
      <c r="H52" s="247">
        <f t="shared" si="0"/>
        <v>0</v>
      </c>
      <c r="I52" s="467"/>
      <c r="J52" s="468"/>
      <c r="K52" s="468"/>
      <c r="L52" s="468">
        <v>0</v>
      </c>
      <c r="M52" s="466"/>
    </row>
    <row r="53" spans="1:13" s="11" customFormat="1" ht="64.5">
      <c r="A53" s="465" t="s">
        <v>702</v>
      </c>
      <c r="B53" s="12"/>
      <c r="C53" s="12"/>
      <c r="D53" s="12" t="s">
        <v>1011</v>
      </c>
      <c r="E53" s="163"/>
      <c r="F53" s="12"/>
      <c r="G53" s="12"/>
      <c r="H53" s="247">
        <f t="shared" si="0"/>
        <v>2.6</v>
      </c>
      <c r="I53" s="467">
        <v>0.6</v>
      </c>
      <c r="J53" s="468">
        <v>0.6</v>
      </c>
      <c r="K53" s="468">
        <v>0.5</v>
      </c>
      <c r="L53" s="468">
        <v>0.9</v>
      </c>
      <c r="M53" s="466"/>
    </row>
    <row r="54" spans="1:13" s="11" customFormat="1" ht="64.5">
      <c r="A54" s="465" t="s">
        <v>702</v>
      </c>
      <c r="B54" s="12"/>
      <c r="C54" s="12"/>
      <c r="D54" s="12" t="s">
        <v>1011</v>
      </c>
      <c r="E54" s="163"/>
      <c r="F54" s="12"/>
      <c r="G54" s="12"/>
      <c r="H54" s="247">
        <f t="shared" si="0"/>
        <v>0</v>
      </c>
      <c r="I54" s="467"/>
      <c r="J54" s="468"/>
      <c r="K54" s="468"/>
      <c r="L54" s="468">
        <v>0</v>
      </c>
      <c r="M54" s="466"/>
    </row>
    <row r="55" spans="1:13" s="11" customFormat="1" ht="77.25">
      <c r="A55" s="465" t="s">
        <v>732</v>
      </c>
      <c r="B55" s="12"/>
      <c r="C55" s="12"/>
      <c r="D55" s="12" t="s">
        <v>1123</v>
      </c>
      <c r="E55" s="163"/>
      <c r="F55" s="12"/>
      <c r="G55" s="12"/>
      <c r="H55" s="247">
        <f t="shared" si="0"/>
        <v>4.1</v>
      </c>
      <c r="I55" s="467">
        <v>0.7</v>
      </c>
      <c r="J55" s="468">
        <v>0.7</v>
      </c>
      <c r="K55" s="468">
        <v>0.6</v>
      </c>
      <c r="L55" s="468">
        <v>2.1</v>
      </c>
      <c r="M55" s="466"/>
    </row>
    <row r="56" spans="1:13" s="11" customFormat="1" ht="77.25">
      <c r="A56" s="465" t="s">
        <v>732</v>
      </c>
      <c r="B56" s="12"/>
      <c r="C56" s="12"/>
      <c r="D56" s="12" t="s">
        <v>1123</v>
      </c>
      <c r="E56" s="163"/>
      <c r="F56" s="12"/>
      <c r="G56" s="12"/>
      <c r="H56" s="247">
        <f t="shared" si="0"/>
        <v>0</v>
      </c>
      <c r="I56" s="467"/>
      <c r="J56" s="468"/>
      <c r="K56" s="468"/>
      <c r="L56" s="468">
        <v>0</v>
      </c>
      <c r="M56" s="466"/>
    </row>
    <row r="57" spans="1:13" s="11" customFormat="1" ht="77.25">
      <c r="A57" s="465" t="s">
        <v>732</v>
      </c>
      <c r="B57" s="12"/>
      <c r="C57" s="12"/>
      <c r="D57" s="12" t="s">
        <v>1133</v>
      </c>
      <c r="E57" s="163"/>
      <c r="F57" s="12"/>
      <c r="G57" s="12"/>
      <c r="H57" s="247">
        <f t="shared" si="0"/>
        <v>7</v>
      </c>
      <c r="I57" s="467">
        <v>2.5</v>
      </c>
      <c r="J57" s="468">
        <v>2.5</v>
      </c>
      <c r="K57" s="468">
        <v>0</v>
      </c>
      <c r="L57" s="468">
        <v>2</v>
      </c>
      <c r="M57" s="466"/>
    </row>
    <row r="58" spans="1:13" s="11" customFormat="1" ht="77.25">
      <c r="A58" s="465" t="s">
        <v>732</v>
      </c>
      <c r="B58" s="12"/>
      <c r="C58" s="12"/>
      <c r="D58" s="12" t="s">
        <v>1133</v>
      </c>
      <c r="E58" s="163"/>
      <c r="F58" s="12"/>
      <c r="G58" s="12"/>
      <c r="H58" s="247">
        <f t="shared" si="0"/>
        <v>0</v>
      </c>
      <c r="I58" s="467"/>
      <c r="J58" s="468"/>
      <c r="K58" s="468"/>
      <c r="L58" s="468">
        <v>0</v>
      </c>
      <c r="M58" s="466"/>
    </row>
    <row r="59" spans="1:13" s="11" customFormat="1" ht="102.75">
      <c r="A59" s="465" t="s">
        <v>692</v>
      </c>
      <c r="B59" s="12"/>
      <c r="C59" s="12"/>
      <c r="D59" s="12" t="s">
        <v>995</v>
      </c>
      <c r="E59" s="163"/>
      <c r="F59" s="12"/>
      <c r="G59" s="12"/>
      <c r="H59" s="247">
        <f t="shared" si="0"/>
        <v>3.1</v>
      </c>
      <c r="I59" s="467">
        <v>1</v>
      </c>
      <c r="J59" s="468">
        <v>1</v>
      </c>
      <c r="K59" s="468">
        <v>0.5</v>
      </c>
      <c r="L59" s="468">
        <v>0.6</v>
      </c>
      <c r="M59" s="466"/>
    </row>
    <row r="60" spans="1:13" s="11" customFormat="1" ht="102.75">
      <c r="A60" s="465" t="s">
        <v>692</v>
      </c>
      <c r="B60" s="12"/>
      <c r="C60" s="12"/>
      <c r="D60" s="12" t="s">
        <v>995</v>
      </c>
      <c r="E60" s="163"/>
      <c r="F60" s="12"/>
      <c r="G60" s="12"/>
      <c r="H60" s="247">
        <f t="shared" si="0"/>
        <v>0</v>
      </c>
      <c r="I60" s="467"/>
      <c r="J60" s="468"/>
      <c r="K60" s="468"/>
      <c r="L60" s="468">
        <v>0</v>
      </c>
      <c r="M60" s="466"/>
    </row>
    <row r="61" spans="1:13" s="11" customFormat="1" ht="102.75">
      <c r="A61" s="465" t="s">
        <v>692</v>
      </c>
      <c r="B61" s="12"/>
      <c r="C61" s="12"/>
      <c r="D61" s="12" t="s">
        <v>1145</v>
      </c>
      <c r="E61" s="163"/>
      <c r="F61" s="12"/>
      <c r="G61" s="12"/>
      <c r="H61" s="247">
        <f t="shared" si="0"/>
        <v>2.9</v>
      </c>
      <c r="I61" s="467">
        <v>0.9</v>
      </c>
      <c r="J61" s="468">
        <v>0.9</v>
      </c>
      <c r="K61" s="468">
        <v>0</v>
      </c>
      <c r="L61" s="468">
        <v>1.1</v>
      </c>
      <c r="M61" s="466"/>
    </row>
    <row r="62" spans="1:13" s="11" customFormat="1" ht="102.75">
      <c r="A62" s="465" t="s">
        <v>692</v>
      </c>
      <c r="B62" s="12"/>
      <c r="C62" s="12"/>
      <c r="D62" s="12" t="s">
        <v>1145</v>
      </c>
      <c r="E62" s="163"/>
      <c r="F62" s="12"/>
      <c r="G62" s="12"/>
      <c r="H62" s="247">
        <f t="shared" si="0"/>
        <v>0</v>
      </c>
      <c r="I62" s="467"/>
      <c r="J62" s="468"/>
      <c r="K62" s="468"/>
      <c r="L62" s="468">
        <v>0</v>
      </c>
      <c r="M62" s="466"/>
    </row>
    <row r="63" spans="1:13" s="11" customFormat="1" ht="102.75">
      <c r="A63" s="465" t="s">
        <v>692</v>
      </c>
      <c r="B63" s="12"/>
      <c r="C63" s="12"/>
      <c r="D63" s="12" t="s">
        <v>1146</v>
      </c>
      <c r="E63" s="163"/>
      <c r="F63" s="12"/>
      <c r="G63" s="12"/>
      <c r="H63" s="247">
        <f t="shared" si="0"/>
        <v>2.9</v>
      </c>
      <c r="I63" s="467">
        <v>0.9</v>
      </c>
      <c r="J63" s="468">
        <v>0.9</v>
      </c>
      <c r="K63" s="468">
        <v>0</v>
      </c>
      <c r="L63" s="468">
        <v>1.1</v>
      </c>
      <c r="M63" s="466"/>
    </row>
    <row r="64" spans="1:13" s="11" customFormat="1" ht="102.75">
      <c r="A64" s="465" t="s">
        <v>729</v>
      </c>
      <c r="B64" s="12"/>
      <c r="C64" s="12"/>
      <c r="D64" s="12" t="s">
        <v>1059</v>
      </c>
      <c r="E64" s="163"/>
      <c r="F64" s="12"/>
      <c r="G64" s="12"/>
      <c r="H64" s="247">
        <f t="shared" si="0"/>
        <v>9.2</v>
      </c>
      <c r="I64" s="467">
        <v>2.1</v>
      </c>
      <c r="J64" s="468">
        <v>2.1</v>
      </c>
      <c r="K64" s="468">
        <v>1.3</v>
      </c>
      <c r="L64" s="468">
        <v>3.7</v>
      </c>
      <c r="M64" s="466"/>
    </row>
    <row r="65" spans="1:13" s="11" customFormat="1" ht="102.75">
      <c r="A65" s="465" t="s">
        <v>729</v>
      </c>
      <c r="B65" s="12"/>
      <c r="C65" s="12"/>
      <c r="D65" s="12" t="s">
        <v>1059</v>
      </c>
      <c r="E65" s="163"/>
      <c r="F65" s="12"/>
      <c r="G65" s="12"/>
      <c r="H65" s="247">
        <f t="shared" si="0"/>
        <v>0</v>
      </c>
      <c r="I65" s="467"/>
      <c r="J65" s="468"/>
      <c r="K65" s="468"/>
      <c r="L65" s="468">
        <v>0</v>
      </c>
      <c r="M65" s="466"/>
    </row>
    <row r="66" spans="1:13" s="11" customFormat="1" ht="64.5">
      <c r="A66" s="465" t="s">
        <v>507</v>
      </c>
      <c r="B66" s="12"/>
      <c r="C66" s="12"/>
      <c r="D66" s="12" t="s">
        <v>1057</v>
      </c>
      <c r="E66" s="163"/>
      <c r="F66" s="12"/>
      <c r="G66" s="12"/>
      <c r="H66" s="247">
        <f t="shared" si="0"/>
        <v>4.9</v>
      </c>
      <c r="I66" s="467">
        <v>1.1</v>
      </c>
      <c r="J66" s="468">
        <v>1.1</v>
      </c>
      <c r="K66" s="468">
        <v>0.6</v>
      </c>
      <c r="L66" s="468">
        <v>2.1</v>
      </c>
      <c r="M66" s="466"/>
    </row>
    <row r="67" spans="1:13" s="11" customFormat="1" ht="64.5">
      <c r="A67" s="465" t="s">
        <v>507</v>
      </c>
      <c r="B67" s="12"/>
      <c r="C67" s="12"/>
      <c r="D67" s="12" t="s">
        <v>1057</v>
      </c>
      <c r="E67" s="163"/>
      <c r="F67" s="12"/>
      <c r="G67" s="12"/>
      <c r="H67" s="247">
        <f t="shared" si="0"/>
        <v>0</v>
      </c>
      <c r="I67" s="467"/>
      <c r="J67" s="468"/>
      <c r="K67" s="468"/>
      <c r="L67" s="468">
        <v>0</v>
      </c>
      <c r="M67" s="466"/>
    </row>
    <row r="68" spans="1:13" s="11" customFormat="1" ht="77.25">
      <c r="A68" s="465" t="s">
        <v>723</v>
      </c>
      <c r="B68" s="12"/>
      <c r="C68" s="12"/>
      <c r="D68" s="12" t="s">
        <v>1049</v>
      </c>
      <c r="E68" s="163"/>
      <c r="F68" s="12"/>
      <c r="G68" s="12"/>
      <c r="H68" s="247">
        <f t="shared" si="0"/>
        <v>8.1</v>
      </c>
      <c r="I68" s="467">
        <v>1.9</v>
      </c>
      <c r="J68" s="468">
        <v>1.9</v>
      </c>
      <c r="K68" s="468">
        <v>0.9</v>
      </c>
      <c r="L68" s="468">
        <v>3.4</v>
      </c>
      <c r="M68" s="466"/>
    </row>
    <row r="69" spans="1:13" s="11" customFormat="1" ht="77.25">
      <c r="A69" s="465" t="s">
        <v>723</v>
      </c>
      <c r="B69" s="12"/>
      <c r="C69" s="12"/>
      <c r="D69" s="12" t="s">
        <v>1049</v>
      </c>
      <c r="E69" s="163"/>
      <c r="F69" s="12"/>
      <c r="G69" s="12"/>
      <c r="H69" s="247">
        <f t="shared" si="0"/>
        <v>0</v>
      </c>
      <c r="I69" s="467"/>
      <c r="J69" s="468"/>
      <c r="K69" s="468"/>
      <c r="L69" s="468">
        <v>0</v>
      </c>
      <c r="M69" s="466"/>
    </row>
    <row r="70" spans="1:13" s="11" customFormat="1" ht="115.5">
      <c r="A70" s="465" t="s">
        <v>728</v>
      </c>
      <c r="B70" s="12"/>
      <c r="C70" s="12"/>
      <c r="D70" s="12" t="s">
        <v>1147</v>
      </c>
      <c r="E70" s="163"/>
      <c r="F70" s="12"/>
      <c r="G70" s="12"/>
      <c r="H70" s="247">
        <f t="shared" si="0"/>
        <v>9.6</v>
      </c>
      <c r="I70" s="467">
        <v>2.6</v>
      </c>
      <c r="J70" s="468">
        <v>2.6</v>
      </c>
      <c r="K70" s="468">
        <v>1.2</v>
      </c>
      <c r="L70" s="468">
        <v>3.2</v>
      </c>
      <c r="M70" s="466"/>
    </row>
    <row r="71" spans="1:13" s="11" customFormat="1" ht="115.5">
      <c r="A71" s="465" t="s">
        <v>728</v>
      </c>
      <c r="B71" s="12"/>
      <c r="C71" s="12"/>
      <c r="D71" s="12" t="s">
        <v>1147</v>
      </c>
      <c r="E71" s="163"/>
      <c r="F71" s="12"/>
      <c r="G71" s="12"/>
      <c r="H71" s="247">
        <f t="shared" si="0"/>
        <v>0</v>
      </c>
      <c r="I71" s="467"/>
      <c r="J71" s="468"/>
      <c r="K71" s="468"/>
      <c r="L71" s="468">
        <v>0</v>
      </c>
      <c r="M71" s="466"/>
    </row>
    <row r="72" spans="1:13" s="11" customFormat="1" ht="115.5">
      <c r="A72" s="465" t="s">
        <v>728</v>
      </c>
      <c r="B72" s="12"/>
      <c r="C72" s="12"/>
      <c r="D72" s="12" t="s">
        <v>1147</v>
      </c>
      <c r="E72" s="163"/>
      <c r="F72" s="12"/>
      <c r="G72" s="12"/>
      <c r="H72" s="247">
        <f t="shared" si="0"/>
        <v>0</v>
      </c>
      <c r="I72" s="467"/>
      <c r="J72" s="468"/>
      <c r="K72" s="468"/>
      <c r="L72" s="468">
        <v>0</v>
      </c>
      <c r="M72" s="466"/>
    </row>
    <row r="73" spans="1:13" s="11" customFormat="1" ht="77.25">
      <c r="A73" s="465" t="s">
        <v>694</v>
      </c>
      <c r="B73" s="12"/>
      <c r="C73" s="12"/>
      <c r="D73" s="12" t="s">
        <v>1124</v>
      </c>
      <c r="E73" s="163"/>
      <c r="F73" s="12"/>
      <c r="G73" s="12"/>
      <c r="H73" s="247">
        <f t="shared" si="0"/>
        <v>9.8</v>
      </c>
      <c r="I73" s="467">
        <v>2.6</v>
      </c>
      <c r="J73" s="468">
        <v>2.6</v>
      </c>
      <c r="K73" s="468">
        <v>1.1</v>
      </c>
      <c r="L73" s="468">
        <v>3.5</v>
      </c>
      <c r="M73" s="466"/>
    </row>
    <row r="74" spans="1:13" s="11" customFormat="1" ht="77.25">
      <c r="A74" s="465" t="s">
        <v>694</v>
      </c>
      <c r="B74" s="12"/>
      <c r="C74" s="12"/>
      <c r="D74" s="12" t="s">
        <v>1124</v>
      </c>
      <c r="E74" s="163"/>
      <c r="F74" s="12"/>
      <c r="G74" s="12"/>
      <c r="H74" s="247">
        <f t="shared" si="0"/>
        <v>0</v>
      </c>
      <c r="I74" s="467"/>
      <c r="J74" s="468"/>
      <c r="K74" s="468"/>
      <c r="L74" s="468">
        <v>0</v>
      </c>
      <c r="M74" s="466"/>
    </row>
    <row r="75" spans="1:13" s="11" customFormat="1" ht="77.25">
      <c r="A75" s="465" t="s">
        <v>694</v>
      </c>
      <c r="B75" s="12"/>
      <c r="C75" s="12"/>
      <c r="D75" s="12" t="s">
        <v>1148</v>
      </c>
      <c r="E75" s="163"/>
      <c r="F75" s="12"/>
      <c r="G75" s="12"/>
      <c r="H75" s="247">
        <f t="shared" si="0"/>
        <v>8.2</v>
      </c>
      <c r="I75" s="467">
        <v>1.9</v>
      </c>
      <c r="J75" s="468">
        <v>1.9</v>
      </c>
      <c r="K75" s="468">
        <v>0.8</v>
      </c>
      <c r="L75" s="468">
        <v>3.6</v>
      </c>
      <c r="M75" s="466"/>
    </row>
    <row r="76" spans="1:13" s="11" customFormat="1" ht="77.25">
      <c r="A76" s="465" t="s">
        <v>694</v>
      </c>
      <c r="B76" s="12"/>
      <c r="C76" s="12"/>
      <c r="D76" s="12" t="s">
        <v>1148</v>
      </c>
      <c r="E76" s="163"/>
      <c r="F76" s="12"/>
      <c r="G76" s="12"/>
      <c r="H76" s="247">
        <f t="shared" si="0"/>
        <v>0</v>
      </c>
      <c r="I76" s="467"/>
      <c r="J76" s="468"/>
      <c r="K76" s="468"/>
      <c r="L76" s="468">
        <v>0</v>
      </c>
      <c r="M76" s="466"/>
    </row>
    <row r="77" spans="1:13" s="11" customFormat="1" ht="77.25">
      <c r="A77" s="465" t="s">
        <v>708</v>
      </c>
      <c r="B77" s="12"/>
      <c r="C77" s="12"/>
      <c r="D77" s="12" t="s">
        <v>1017</v>
      </c>
      <c r="E77" s="163"/>
      <c r="F77" s="12"/>
      <c r="G77" s="12"/>
      <c r="H77" s="247">
        <f t="shared" si="0"/>
        <v>8</v>
      </c>
      <c r="I77" s="467">
        <v>1.7</v>
      </c>
      <c r="J77" s="468">
        <v>1.7</v>
      </c>
      <c r="K77" s="468">
        <v>0.7</v>
      </c>
      <c r="L77" s="468">
        <v>3.9</v>
      </c>
      <c r="M77" s="466"/>
    </row>
    <row r="78" spans="1:13" s="11" customFormat="1" ht="77.25">
      <c r="A78" s="465" t="s">
        <v>708</v>
      </c>
      <c r="B78" s="12"/>
      <c r="C78" s="12"/>
      <c r="D78" s="12" t="s">
        <v>1017</v>
      </c>
      <c r="E78" s="163"/>
      <c r="F78" s="12"/>
      <c r="G78" s="12"/>
      <c r="H78" s="247">
        <f t="shared" si="0"/>
        <v>0</v>
      </c>
      <c r="I78" s="467"/>
      <c r="J78" s="468"/>
      <c r="K78" s="468"/>
      <c r="L78" s="468">
        <v>0</v>
      </c>
      <c r="M78" s="466"/>
    </row>
    <row r="79" spans="1:13" s="11" customFormat="1" ht="77.25">
      <c r="A79" s="465" t="s">
        <v>708</v>
      </c>
      <c r="B79" s="12"/>
      <c r="C79" s="12"/>
      <c r="D79" s="12" t="s">
        <v>1017</v>
      </c>
      <c r="E79" s="163"/>
      <c r="F79" s="12"/>
      <c r="G79" s="12"/>
      <c r="H79" s="247">
        <f t="shared" si="0"/>
        <v>0</v>
      </c>
      <c r="I79" s="467"/>
      <c r="J79" s="468"/>
      <c r="K79" s="468"/>
      <c r="L79" s="468">
        <v>0</v>
      </c>
      <c r="M79" s="466"/>
    </row>
    <row r="80" spans="1:13" s="11" customFormat="1" ht="77.25">
      <c r="A80" s="465" t="s">
        <v>703</v>
      </c>
      <c r="B80" s="12"/>
      <c r="C80" s="12"/>
      <c r="D80" s="12"/>
      <c r="E80" s="163"/>
      <c r="F80" s="12"/>
      <c r="G80" s="12"/>
      <c r="H80" s="247">
        <f t="shared" si="0"/>
        <v>3.1</v>
      </c>
      <c r="I80" s="467">
        <v>0.7</v>
      </c>
      <c r="J80" s="468">
        <v>0.7</v>
      </c>
      <c r="K80" s="468">
        <v>0.4</v>
      </c>
      <c r="L80" s="468">
        <v>1.3</v>
      </c>
      <c r="M80" s="466"/>
    </row>
    <row r="81" spans="1:13" s="11" customFormat="1" ht="77.25">
      <c r="A81" s="465" t="s">
        <v>703</v>
      </c>
      <c r="B81" s="12"/>
      <c r="C81" s="12"/>
      <c r="D81" s="12" t="s">
        <v>1149</v>
      </c>
      <c r="E81" s="163"/>
      <c r="F81" s="12"/>
      <c r="G81" s="12"/>
      <c r="H81" s="247">
        <f aca="true" t="shared" si="1" ref="H81:H105">I81+J81+K81+L81+M81</f>
        <v>0</v>
      </c>
      <c r="I81" s="467"/>
      <c r="J81" s="468"/>
      <c r="K81" s="468"/>
      <c r="L81" s="468">
        <v>0</v>
      </c>
      <c r="M81" s="466"/>
    </row>
    <row r="82" spans="1:13" s="11" customFormat="1" ht="77.25">
      <c r="A82" s="465" t="s">
        <v>703</v>
      </c>
      <c r="B82" s="12"/>
      <c r="C82" s="12"/>
      <c r="D82" s="12" t="s">
        <v>1149</v>
      </c>
      <c r="E82" s="163"/>
      <c r="F82" s="12"/>
      <c r="G82" s="12"/>
      <c r="H82" s="247">
        <f t="shared" si="1"/>
        <v>0</v>
      </c>
      <c r="I82" s="467"/>
      <c r="J82" s="468"/>
      <c r="K82" s="468"/>
      <c r="L82" s="468">
        <v>0</v>
      </c>
      <c r="M82" s="466"/>
    </row>
    <row r="83" spans="1:13" s="11" customFormat="1" ht="64.5">
      <c r="A83" s="465" t="s">
        <v>797</v>
      </c>
      <c r="B83" s="12"/>
      <c r="C83" s="12"/>
      <c r="D83" s="12" t="s">
        <v>1128</v>
      </c>
      <c r="E83" s="163"/>
      <c r="F83" s="12"/>
      <c r="G83" s="12"/>
      <c r="H83" s="247">
        <f t="shared" si="1"/>
        <v>3.7</v>
      </c>
      <c r="I83" s="467">
        <v>0.7</v>
      </c>
      <c r="J83" s="468">
        <v>1.5</v>
      </c>
      <c r="K83" s="468">
        <v>0.2</v>
      </c>
      <c r="L83" s="468">
        <v>1.3</v>
      </c>
      <c r="M83" s="466"/>
    </row>
    <row r="84" spans="1:13" s="11" customFormat="1" ht="64.5">
      <c r="A84" s="465" t="s">
        <v>797</v>
      </c>
      <c r="B84" s="12"/>
      <c r="C84" s="12"/>
      <c r="D84" s="12" t="s">
        <v>1128</v>
      </c>
      <c r="E84" s="163"/>
      <c r="F84" s="12"/>
      <c r="G84" s="12"/>
      <c r="H84" s="247">
        <f t="shared" si="1"/>
        <v>0</v>
      </c>
      <c r="I84" s="467"/>
      <c r="J84" s="468"/>
      <c r="K84" s="468"/>
      <c r="L84" s="468">
        <v>0</v>
      </c>
      <c r="M84" s="466"/>
    </row>
    <row r="85" spans="1:13" s="11" customFormat="1" ht="64.5">
      <c r="A85" s="465" t="s">
        <v>797</v>
      </c>
      <c r="B85" s="12"/>
      <c r="C85" s="12"/>
      <c r="D85" s="12" t="s">
        <v>1150</v>
      </c>
      <c r="E85" s="163"/>
      <c r="F85" s="12"/>
      <c r="G85" s="12"/>
      <c r="H85" s="247">
        <f t="shared" si="1"/>
        <v>9</v>
      </c>
      <c r="I85" s="467">
        <v>3.6</v>
      </c>
      <c r="J85" s="468">
        <v>3.6</v>
      </c>
      <c r="K85" s="468">
        <v>0</v>
      </c>
      <c r="L85" s="468">
        <v>1.8</v>
      </c>
      <c r="M85" s="466"/>
    </row>
    <row r="86" spans="1:13" s="11" customFormat="1" ht="64.5">
      <c r="A86" s="465" t="s">
        <v>797</v>
      </c>
      <c r="B86" s="12"/>
      <c r="C86" s="12"/>
      <c r="D86" s="12" t="s">
        <v>1150</v>
      </c>
      <c r="E86" s="163"/>
      <c r="F86" s="12"/>
      <c r="G86" s="12"/>
      <c r="H86" s="247">
        <f t="shared" si="1"/>
        <v>0</v>
      </c>
      <c r="I86" s="467"/>
      <c r="J86" s="468"/>
      <c r="K86" s="468"/>
      <c r="L86" s="468">
        <v>0</v>
      </c>
      <c r="M86" s="466"/>
    </row>
    <row r="87" spans="1:13" s="11" customFormat="1" ht="64.5">
      <c r="A87" s="465" t="s">
        <v>700</v>
      </c>
      <c r="B87" s="12"/>
      <c r="C87" s="12"/>
      <c r="D87" s="12" t="s">
        <v>1009</v>
      </c>
      <c r="E87" s="163"/>
      <c r="F87" s="12"/>
      <c r="G87" s="12"/>
      <c r="H87" s="247">
        <f t="shared" si="1"/>
        <v>8.4</v>
      </c>
      <c r="I87" s="467">
        <v>1.6</v>
      </c>
      <c r="J87" s="468">
        <v>1.6</v>
      </c>
      <c r="K87" s="468">
        <v>0.7</v>
      </c>
      <c r="L87" s="468">
        <v>4.5</v>
      </c>
      <c r="M87" s="466"/>
    </row>
    <row r="88" spans="1:13" s="11" customFormat="1" ht="64.5">
      <c r="A88" s="465" t="s">
        <v>700</v>
      </c>
      <c r="B88" s="12"/>
      <c r="C88" s="12"/>
      <c r="D88" s="12" t="s">
        <v>1009</v>
      </c>
      <c r="E88" s="163"/>
      <c r="F88" s="12"/>
      <c r="G88" s="12"/>
      <c r="H88" s="247">
        <f t="shared" si="1"/>
        <v>0</v>
      </c>
      <c r="I88" s="467"/>
      <c r="J88" s="468"/>
      <c r="K88" s="468"/>
      <c r="L88" s="468">
        <v>0</v>
      </c>
      <c r="M88" s="466"/>
    </row>
    <row r="89" spans="1:13" s="11" customFormat="1" ht="64.5">
      <c r="A89" s="465" t="s">
        <v>710</v>
      </c>
      <c r="B89" s="12"/>
      <c r="C89" s="12"/>
      <c r="D89" s="12" t="s">
        <v>1025</v>
      </c>
      <c r="E89" s="163"/>
      <c r="F89" s="12"/>
      <c r="G89" s="12"/>
      <c r="H89" s="247">
        <f t="shared" si="1"/>
        <v>3.4</v>
      </c>
      <c r="I89" s="467">
        <v>0.8</v>
      </c>
      <c r="J89" s="468">
        <v>0.8</v>
      </c>
      <c r="K89" s="468">
        <v>0</v>
      </c>
      <c r="L89" s="468">
        <v>1.8</v>
      </c>
      <c r="M89" s="466"/>
    </row>
    <row r="90" spans="1:13" s="11" customFormat="1" ht="64.5">
      <c r="A90" s="465" t="s">
        <v>710</v>
      </c>
      <c r="B90" s="12"/>
      <c r="C90" s="12"/>
      <c r="D90" s="12" t="s">
        <v>1025</v>
      </c>
      <c r="E90" s="163"/>
      <c r="F90" s="12"/>
      <c r="G90" s="12"/>
      <c r="H90" s="247">
        <f t="shared" si="1"/>
        <v>0</v>
      </c>
      <c r="I90" s="467"/>
      <c r="J90" s="468"/>
      <c r="K90" s="468"/>
      <c r="L90" s="468">
        <v>0</v>
      </c>
      <c r="M90" s="466"/>
    </row>
    <row r="91" spans="1:13" s="11" customFormat="1" ht="77.25">
      <c r="A91" s="465" t="s">
        <v>798</v>
      </c>
      <c r="B91" s="12"/>
      <c r="C91" s="12"/>
      <c r="D91" s="12" t="s">
        <v>1000</v>
      </c>
      <c r="E91" s="163"/>
      <c r="F91" s="12"/>
      <c r="G91" s="12"/>
      <c r="H91" s="247">
        <f t="shared" si="1"/>
        <v>9.7</v>
      </c>
      <c r="I91" s="467">
        <v>2.8</v>
      </c>
      <c r="J91" s="468">
        <v>2.8</v>
      </c>
      <c r="K91" s="468">
        <v>0.9</v>
      </c>
      <c r="L91" s="468">
        <v>3.2</v>
      </c>
      <c r="M91" s="466"/>
    </row>
    <row r="92" spans="1:13" s="11" customFormat="1" ht="77.25">
      <c r="A92" s="465" t="s">
        <v>798</v>
      </c>
      <c r="B92" s="12"/>
      <c r="C92" s="12"/>
      <c r="D92" s="12" t="s">
        <v>1000</v>
      </c>
      <c r="E92" s="163"/>
      <c r="F92" s="12"/>
      <c r="G92" s="12"/>
      <c r="H92" s="247">
        <f t="shared" si="1"/>
        <v>0</v>
      </c>
      <c r="I92" s="467"/>
      <c r="J92" s="468"/>
      <c r="K92" s="468"/>
      <c r="L92" s="468">
        <v>0</v>
      </c>
      <c r="M92" s="466"/>
    </row>
    <row r="93" spans="1:13" s="11" customFormat="1" ht="77.25">
      <c r="A93" s="465" t="s">
        <v>798</v>
      </c>
      <c r="B93" s="12"/>
      <c r="C93" s="12"/>
      <c r="D93" s="12" t="s">
        <v>1000</v>
      </c>
      <c r="E93" s="163"/>
      <c r="F93" s="12"/>
      <c r="G93" s="12"/>
      <c r="H93" s="247">
        <f t="shared" si="1"/>
        <v>0</v>
      </c>
      <c r="I93" s="467"/>
      <c r="J93" s="468"/>
      <c r="K93" s="468"/>
      <c r="L93" s="468">
        <v>0</v>
      </c>
      <c r="M93" s="466"/>
    </row>
    <row r="94" spans="1:13" s="11" customFormat="1" ht="77.25">
      <c r="A94" s="465" t="s">
        <v>705</v>
      </c>
      <c r="B94" s="12"/>
      <c r="C94" s="12"/>
      <c r="D94" s="12" t="s">
        <v>1014</v>
      </c>
      <c r="E94" s="163"/>
      <c r="F94" s="12"/>
      <c r="G94" s="12"/>
      <c r="H94" s="247">
        <f t="shared" si="1"/>
        <v>5</v>
      </c>
      <c r="I94" s="467">
        <v>1</v>
      </c>
      <c r="J94" s="468">
        <v>1</v>
      </c>
      <c r="K94" s="468">
        <v>0.7</v>
      </c>
      <c r="L94" s="468">
        <v>2.3</v>
      </c>
      <c r="M94" s="466"/>
    </row>
    <row r="95" spans="1:13" s="11" customFormat="1" ht="77.25">
      <c r="A95" s="465" t="s">
        <v>705</v>
      </c>
      <c r="B95" s="12"/>
      <c r="C95" s="12"/>
      <c r="D95" s="12" t="s">
        <v>1014</v>
      </c>
      <c r="E95" s="163"/>
      <c r="F95" s="12"/>
      <c r="G95" s="12"/>
      <c r="H95" s="247">
        <f t="shared" si="1"/>
        <v>0</v>
      </c>
      <c r="I95" s="467"/>
      <c r="J95" s="468"/>
      <c r="K95" s="468"/>
      <c r="L95" s="468">
        <v>0</v>
      </c>
      <c r="M95" s="466"/>
    </row>
    <row r="96" spans="1:13" s="11" customFormat="1" ht="77.25">
      <c r="A96" s="465" t="s">
        <v>709</v>
      </c>
      <c r="B96" s="12"/>
      <c r="C96" s="12"/>
      <c r="D96" s="12" t="s">
        <v>1024</v>
      </c>
      <c r="E96" s="163"/>
      <c r="F96" s="12"/>
      <c r="G96" s="12"/>
      <c r="H96" s="247">
        <f t="shared" si="1"/>
        <v>4.6</v>
      </c>
      <c r="I96" s="467">
        <v>1.4</v>
      </c>
      <c r="J96" s="468">
        <v>1.4</v>
      </c>
      <c r="K96" s="468">
        <v>0.6</v>
      </c>
      <c r="L96" s="468">
        <v>1.2</v>
      </c>
      <c r="M96" s="466"/>
    </row>
    <row r="97" spans="1:13" s="11" customFormat="1" ht="77.25">
      <c r="A97" s="465" t="s">
        <v>709</v>
      </c>
      <c r="B97" s="12"/>
      <c r="C97" s="12"/>
      <c r="D97" s="12" t="s">
        <v>1024</v>
      </c>
      <c r="E97" s="163"/>
      <c r="F97" s="12"/>
      <c r="G97" s="12"/>
      <c r="H97" s="247">
        <f t="shared" si="1"/>
        <v>0</v>
      </c>
      <c r="I97" s="467"/>
      <c r="J97" s="468"/>
      <c r="K97" s="468"/>
      <c r="L97" s="468">
        <v>0</v>
      </c>
      <c r="M97" s="466"/>
    </row>
    <row r="98" spans="1:13" s="11" customFormat="1" ht="64.5">
      <c r="A98" s="465" t="s">
        <v>508</v>
      </c>
      <c r="B98" s="12"/>
      <c r="C98" s="12"/>
      <c r="D98" s="12" t="s">
        <v>1085</v>
      </c>
      <c r="E98" s="163"/>
      <c r="F98" s="12"/>
      <c r="G98" s="12"/>
      <c r="H98" s="247">
        <f t="shared" si="1"/>
        <v>7.6</v>
      </c>
      <c r="I98" s="467">
        <v>2</v>
      </c>
      <c r="J98" s="468">
        <v>2</v>
      </c>
      <c r="K98" s="468">
        <v>1</v>
      </c>
      <c r="L98" s="468">
        <v>2.6</v>
      </c>
      <c r="M98" s="466"/>
    </row>
    <row r="99" spans="1:13" s="11" customFormat="1" ht="64.5">
      <c r="A99" s="465" t="s">
        <v>508</v>
      </c>
      <c r="B99" s="12"/>
      <c r="C99" s="12"/>
      <c r="D99" s="12" t="s">
        <v>1085</v>
      </c>
      <c r="E99" s="163"/>
      <c r="F99" s="12"/>
      <c r="G99" s="12"/>
      <c r="H99" s="247">
        <f t="shared" si="1"/>
        <v>0</v>
      </c>
      <c r="I99" s="467"/>
      <c r="J99" s="468"/>
      <c r="K99" s="468"/>
      <c r="L99" s="468">
        <v>0</v>
      </c>
      <c r="M99" s="466"/>
    </row>
    <row r="100" spans="1:13" s="11" customFormat="1" ht="77.25">
      <c r="A100" s="465" t="s">
        <v>799</v>
      </c>
      <c r="B100" s="12"/>
      <c r="C100" s="12"/>
      <c r="D100" s="12" t="s">
        <v>1151</v>
      </c>
      <c r="E100" s="163"/>
      <c r="F100" s="12"/>
      <c r="G100" s="12"/>
      <c r="H100" s="247">
        <f t="shared" si="1"/>
        <v>26.1</v>
      </c>
      <c r="I100" s="467">
        <v>5.8</v>
      </c>
      <c r="J100" s="468">
        <v>5.8</v>
      </c>
      <c r="K100" s="468">
        <v>3.9</v>
      </c>
      <c r="L100" s="468">
        <v>10.6</v>
      </c>
      <c r="M100" s="466"/>
    </row>
    <row r="101" spans="1:13" s="11" customFormat="1" ht="77.25">
      <c r="A101" s="465" t="s">
        <v>799</v>
      </c>
      <c r="B101" s="12"/>
      <c r="C101" s="12"/>
      <c r="D101" s="12" t="s">
        <v>1151</v>
      </c>
      <c r="E101" s="163"/>
      <c r="F101" s="12"/>
      <c r="G101" s="12"/>
      <c r="H101" s="247">
        <f t="shared" si="1"/>
        <v>0</v>
      </c>
      <c r="I101" s="467"/>
      <c r="J101" s="468"/>
      <c r="K101" s="468"/>
      <c r="L101" s="468">
        <v>0</v>
      </c>
      <c r="M101" s="466"/>
    </row>
    <row r="102" spans="1:13" s="11" customFormat="1" ht="64.5">
      <c r="A102" s="465" t="s">
        <v>518</v>
      </c>
      <c r="B102" s="12"/>
      <c r="C102" s="12"/>
      <c r="D102" s="12" t="s">
        <v>1087</v>
      </c>
      <c r="E102" s="163"/>
      <c r="F102" s="12"/>
      <c r="G102" s="12"/>
      <c r="H102" s="247">
        <f t="shared" si="1"/>
        <v>8.1</v>
      </c>
      <c r="I102" s="467">
        <v>1.9</v>
      </c>
      <c r="J102" s="468">
        <v>1.9</v>
      </c>
      <c r="K102" s="468">
        <v>1</v>
      </c>
      <c r="L102" s="468">
        <v>3.3</v>
      </c>
      <c r="M102" s="466"/>
    </row>
    <row r="103" spans="1:13" s="11" customFormat="1" ht="64.5">
      <c r="A103" s="465" t="s">
        <v>518</v>
      </c>
      <c r="B103" s="12"/>
      <c r="C103" s="12"/>
      <c r="D103" s="12" t="s">
        <v>1087</v>
      </c>
      <c r="E103" s="163"/>
      <c r="F103" s="12"/>
      <c r="G103" s="12"/>
      <c r="H103" s="247">
        <f t="shared" si="1"/>
        <v>0</v>
      </c>
      <c r="I103" s="467"/>
      <c r="J103" s="468"/>
      <c r="K103" s="468"/>
      <c r="L103" s="468">
        <v>0</v>
      </c>
      <c r="M103" s="466"/>
    </row>
    <row r="104" spans="1:13" s="11" customFormat="1" ht="64.5">
      <c r="A104" s="465" t="s">
        <v>501</v>
      </c>
      <c r="B104" s="12"/>
      <c r="C104" s="12"/>
      <c r="D104" s="12" t="s">
        <v>1028</v>
      </c>
      <c r="E104" s="163"/>
      <c r="F104" s="12"/>
      <c r="G104" s="12"/>
      <c r="H104" s="247">
        <f t="shared" si="1"/>
        <v>6.3</v>
      </c>
      <c r="I104" s="467">
        <v>1.7</v>
      </c>
      <c r="J104" s="468">
        <v>1.7</v>
      </c>
      <c r="K104" s="468">
        <v>0.8</v>
      </c>
      <c r="L104" s="468">
        <v>2.1</v>
      </c>
      <c r="M104" s="466"/>
    </row>
    <row r="105" spans="1:13" s="11" customFormat="1" ht="64.5">
      <c r="A105" s="465" t="s">
        <v>501</v>
      </c>
      <c r="B105" s="12"/>
      <c r="C105" s="12"/>
      <c r="D105" s="12" t="s">
        <v>1028</v>
      </c>
      <c r="E105" s="163"/>
      <c r="F105" s="12"/>
      <c r="G105" s="12"/>
      <c r="H105" s="247">
        <f t="shared" si="1"/>
        <v>0</v>
      </c>
      <c r="I105" s="467"/>
      <c r="J105" s="468"/>
      <c r="K105" s="468"/>
      <c r="L105" s="468">
        <v>0</v>
      </c>
      <c r="M105" s="466"/>
    </row>
    <row r="106" spans="1:13" s="11" customFormat="1" ht="64.5">
      <c r="A106" s="465" t="s">
        <v>501</v>
      </c>
      <c r="B106" s="12"/>
      <c r="C106" s="12"/>
      <c r="D106" s="12" t="s">
        <v>1028</v>
      </c>
      <c r="E106" s="163"/>
      <c r="F106" s="12"/>
      <c r="G106" s="12"/>
      <c r="H106" s="247">
        <f aca="true" t="shared" si="2" ref="H106:H169">I106+J106+K106+L106+M106</f>
        <v>0</v>
      </c>
      <c r="I106" s="467"/>
      <c r="J106" s="468"/>
      <c r="K106" s="468"/>
      <c r="L106" s="468">
        <v>0</v>
      </c>
      <c r="M106" s="466"/>
    </row>
    <row r="107" spans="1:13" s="11" customFormat="1" ht="102.75">
      <c r="A107" s="465" t="s">
        <v>506</v>
      </c>
      <c r="B107" s="12"/>
      <c r="C107" s="12"/>
      <c r="D107" s="12" t="s">
        <v>1098</v>
      </c>
      <c r="E107" s="163"/>
      <c r="F107" s="12"/>
      <c r="G107" s="12"/>
      <c r="H107" s="247">
        <f t="shared" si="2"/>
        <v>5.2</v>
      </c>
      <c r="I107" s="467">
        <v>1.3</v>
      </c>
      <c r="J107" s="468">
        <v>1.3</v>
      </c>
      <c r="K107" s="468">
        <v>0.5</v>
      </c>
      <c r="L107" s="468">
        <v>2.1</v>
      </c>
      <c r="M107" s="466"/>
    </row>
    <row r="108" spans="1:13" s="11" customFormat="1" ht="102.75">
      <c r="A108" s="465" t="s">
        <v>506</v>
      </c>
      <c r="B108" s="12"/>
      <c r="C108" s="12"/>
      <c r="D108" s="12" t="s">
        <v>1098</v>
      </c>
      <c r="E108" s="163"/>
      <c r="F108" s="12"/>
      <c r="G108" s="12"/>
      <c r="H108" s="247">
        <f t="shared" si="2"/>
        <v>0</v>
      </c>
      <c r="I108" s="467"/>
      <c r="J108" s="468"/>
      <c r="K108" s="468"/>
      <c r="L108" s="468">
        <v>0</v>
      </c>
      <c r="M108" s="466"/>
    </row>
    <row r="109" spans="1:13" s="11" customFormat="1" ht="102.75">
      <c r="A109" s="465" t="s">
        <v>506</v>
      </c>
      <c r="B109" s="12"/>
      <c r="C109" s="12"/>
      <c r="D109" s="12" t="s">
        <v>1152</v>
      </c>
      <c r="E109" s="163"/>
      <c r="F109" s="12"/>
      <c r="G109" s="12"/>
      <c r="H109" s="247">
        <f t="shared" si="2"/>
        <v>5.5</v>
      </c>
      <c r="I109" s="467">
        <v>1.2</v>
      </c>
      <c r="J109" s="468">
        <v>1.2</v>
      </c>
      <c r="K109" s="468">
        <v>1.2</v>
      </c>
      <c r="L109" s="468">
        <v>1.9</v>
      </c>
      <c r="M109" s="466"/>
    </row>
    <row r="110" spans="1:13" s="11" customFormat="1" ht="102.75">
      <c r="A110" s="465" t="s">
        <v>506</v>
      </c>
      <c r="B110" s="12"/>
      <c r="C110" s="12"/>
      <c r="D110" s="12" t="s">
        <v>1152</v>
      </c>
      <c r="E110" s="163"/>
      <c r="F110" s="12"/>
      <c r="G110" s="12"/>
      <c r="H110" s="247">
        <f t="shared" si="2"/>
        <v>0</v>
      </c>
      <c r="I110" s="467"/>
      <c r="J110" s="468"/>
      <c r="K110" s="468"/>
      <c r="L110" s="468">
        <v>0</v>
      </c>
      <c r="M110" s="466"/>
    </row>
    <row r="111" spans="1:13" s="11" customFormat="1" ht="77.25">
      <c r="A111" s="465" t="s">
        <v>681</v>
      </c>
      <c r="B111" s="12"/>
      <c r="C111" s="12"/>
      <c r="D111" s="12" t="s">
        <v>1107</v>
      </c>
      <c r="E111" s="163"/>
      <c r="F111" s="12"/>
      <c r="G111" s="12"/>
      <c r="H111" s="247">
        <f t="shared" si="2"/>
        <v>26.6</v>
      </c>
      <c r="I111" s="467">
        <v>6.7</v>
      </c>
      <c r="J111" s="468">
        <v>6.7</v>
      </c>
      <c r="K111" s="468">
        <v>2.3</v>
      </c>
      <c r="L111" s="468">
        <v>10.9</v>
      </c>
      <c r="M111" s="466"/>
    </row>
    <row r="112" spans="1:13" s="11" customFormat="1" ht="77.25">
      <c r="A112" s="465" t="s">
        <v>681</v>
      </c>
      <c r="B112" s="12"/>
      <c r="C112" s="12"/>
      <c r="D112" s="12" t="s">
        <v>1107</v>
      </c>
      <c r="E112" s="163"/>
      <c r="F112" s="12"/>
      <c r="G112" s="12"/>
      <c r="H112" s="247">
        <f t="shared" si="2"/>
        <v>0</v>
      </c>
      <c r="I112" s="467"/>
      <c r="J112" s="468"/>
      <c r="K112" s="468"/>
      <c r="L112" s="468">
        <v>0</v>
      </c>
      <c r="M112" s="466"/>
    </row>
    <row r="113" spans="1:13" s="11" customFormat="1" ht="77.25">
      <c r="A113" s="465" t="s">
        <v>681</v>
      </c>
      <c r="B113" s="12"/>
      <c r="C113" s="12"/>
      <c r="D113" s="12" t="s">
        <v>1153</v>
      </c>
      <c r="E113" s="163"/>
      <c r="F113" s="12"/>
      <c r="G113" s="12"/>
      <c r="H113" s="247">
        <f t="shared" si="2"/>
        <v>0</v>
      </c>
      <c r="I113" s="467"/>
      <c r="J113" s="468"/>
      <c r="K113" s="468"/>
      <c r="L113" s="468">
        <v>0</v>
      </c>
      <c r="M113" s="466"/>
    </row>
    <row r="114" spans="1:13" s="11" customFormat="1" ht="77.25">
      <c r="A114" s="465" t="s">
        <v>681</v>
      </c>
      <c r="B114" s="12"/>
      <c r="C114" s="12"/>
      <c r="D114" s="12" t="s">
        <v>1153</v>
      </c>
      <c r="E114" s="163"/>
      <c r="F114" s="12"/>
      <c r="G114" s="12"/>
      <c r="H114" s="247">
        <f t="shared" si="2"/>
        <v>0</v>
      </c>
      <c r="I114" s="467"/>
      <c r="J114" s="468"/>
      <c r="K114" s="468"/>
      <c r="L114" s="468">
        <v>0</v>
      </c>
      <c r="M114" s="466"/>
    </row>
    <row r="115" spans="1:13" s="11" customFormat="1" ht="77.25">
      <c r="A115" s="465" t="s">
        <v>800</v>
      </c>
      <c r="B115" s="12"/>
      <c r="C115" s="12"/>
      <c r="D115" s="12" t="s">
        <v>1154</v>
      </c>
      <c r="E115" s="163"/>
      <c r="F115" s="12"/>
      <c r="G115" s="12"/>
      <c r="H115" s="247">
        <f t="shared" si="2"/>
        <v>2.4</v>
      </c>
      <c r="I115" s="467">
        <v>2.4</v>
      </c>
      <c r="J115" s="468">
        <v>0</v>
      </c>
      <c r="K115" s="468">
        <v>0</v>
      </c>
      <c r="L115" s="468">
        <v>0</v>
      </c>
      <c r="M115" s="466"/>
    </row>
    <row r="116" spans="1:13" s="11" customFormat="1" ht="77.25">
      <c r="A116" s="465" t="s">
        <v>800</v>
      </c>
      <c r="B116" s="12"/>
      <c r="C116" s="12"/>
      <c r="D116" s="12" t="s">
        <v>1154</v>
      </c>
      <c r="E116" s="163"/>
      <c r="F116" s="12"/>
      <c r="G116" s="12"/>
      <c r="H116" s="247">
        <f t="shared" si="2"/>
        <v>0</v>
      </c>
      <c r="I116" s="467"/>
      <c r="J116" s="468"/>
      <c r="K116" s="468"/>
      <c r="L116" s="468">
        <v>0</v>
      </c>
      <c r="M116" s="466"/>
    </row>
    <row r="117" spans="1:13" s="11" customFormat="1" ht="77.25">
      <c r="A117" s="465" t="s">
        <v>500</v>
      </c>
      <c r="B117" s="12"/>
      <c r="C117" s="12"/>
      <c r="D117" s="12" t="s">
        <v>1022</v>
      </c>
      <c r="E117" s="163"/>
      <c r="F117" s="12"/>
      <c r="G117" s="12"/>
      <c r="H117" s="247">
        <f t="shared" si="2"/>
        <v>7.6</v>
      </c>
      <c r="I117" s="467">
        <v>1.8</v>
      </c>
      <c r="J117" s="468">
        <v>1.8</v>
      </c>
      <c r="K117" s="468">
        <v>0.8</v>
      </c>
      <c r="L117" s="468">
        <v>3.2</v>
      </c>
      <c r="M117" s="466"/>
    </row>
    <row r="118" spans="1:13" s="11" customFormat="1" ht="77.25">
      <c r="A118" s="465" t="s">
        <v>500</v>
      </c>
      <c r="B118" s="12"/>
      <c r="C118" s="12"/>
      <c r="D118" s="12" t="s">
        <v>1022</v>
      </c>
      <c r="E118" s="163"/>
      <c r="F118" s="12"/>
      <c r="G118" s="12"/>
      <c r="H118" s="247">
        <f t="shared" si="2"/>
        <v>0</v>
      </c>
      <c r="I118" s="467"/>
      <c r="J118" s="468"/>
      <c r="K118" s="468"/>
      <c r="L118" s="468">
        <v>0</v>
      </c>
      <c r="M118" s="466"/>
    </row>
    <row r="119" spans="1:13" s="11" customFormat="1" ht="64.5">
      <c r="A119" s="465" t="s">
        <v>738</v>
      </c>
      <c r="B119" s="12"/>
      <c r="C119" s="12"/>
      <c r="D119" s="12" t="s">
        <v>1078</v>
      </c>
      <c r="E119" s="163"/>
      <c r="F119" s="12"/>
      <c r="G119" s="12"/>
      <c r="H119" s="247">
        <f t="shared" si="2"/>
        <v>3</v>
      </c>
      <c r="I119" s="467">
        <v>0.9</v>
      </c>
      <c r="J119" s="468">
        <v>0.9</v>
      </c>
      <c r="K119" s="468">
        <v>0.6</v>
      </c>
      <c r="L119" s="468">
        <v>0.6</v>
      </c>
      <c r="M119" s="466"/>
    </row>
    <row r="120" spans="1:13" s="11" customFormat="1" ht="64.5">
      <c r="A120" s="465" t="s">
        <v>738</v>
      </c>
      <c r="B120" s="12"/>
      <c r="C120" s="12"/>
      <c r="D120" s="12" t="s">
        <v>1078</v>
      </c>
      <c r="E120" s="163"/>
      <c r="F120" s="12"/>
      <c r="G120" s="12"/>
      <c r="H120" s="247">
        <f t="shared" si="2"/>
        <v>0</v>
      </c>
      <c r="I120" s="467"/>
      <c r="J120" s="468"/>
      <c r="K120" s="468"/>
      <c r="L120" s="468">
        <v>0</v>
      </c>
      <c r="M120" s="466"/>
    </row>
    <row r="121" spans="1:13" s="11" customFormat="1" ht="77.25">
      <c r="A121" s="465" t="s">
        <v>509</v>
      </c>
      <c r="B121" s="12"/>
      <c r="C121" s="12"/>
      <c r="D121" s="12" t="s">
        <v>1155</v>
      </c>
      <c r="E121" s="163"/>
      <c r="F121" s="12"/>
      <c r="G121" s="12"/>
      <c r="H121" s="247">
        <f t="shared" si="2"/>
        <v>9</v>
      </c>
      <c r="I121" s="467">
        <v>1.8</v>
      </c>
      <c r="J121" s="468">
        <v>1.8</v>
      </c>
      <c r="K121" s="468">
        <v>1.3</v>
      </c>
      <c r="L121" s="468">
        <v>4.1</v>
      </c>
      <c r="M121" s="466"/>
    </row>
    <row r="122" spans="1:13" s="11" customFormat="1" ht="77.25">
      <c r="A122" s="465" t="s">
        <v>509</v>
      </c>
      <c r="B122" s="12"/>
      <c r="C122" s="12"/>
      <c r="D122" s="12" t="s">
        <v>1155</v>
      </c>
      <c r="E122" s="163"/>
      <c r="F122" s="12"/>
      <c r="G122" s="12"/>
      <c r="H122" s="247">
        <f t="shared" si="2"/>
        <v>0</v>
      </c>
      <c r="I122" s="467"/>
      <c r="J122" s="468"/>
      <c r="K122" s="468"/>
      <c r="L122" s="468">
        <v>0</v>
      </c>
      <c r="M122" s="466"/>
    </row>
    <row r="123" spans="1:13" s="11" customFormat="1" ht="77.25">
      <c r="A123" s="465" t="s">
        <v>509</v>
      </c>
      <c r="B123" s="12"/>
      <c r="C123" s="12"/>
      <c r="D123" s="12" t="s">
        <v>1156</v>
      </c>
      <c r="E123" s="163"/>
      <c r="F123" s="12"/>
      <c r="G123" s="12"/>
      <c r="H123" s="247">
        <f t="shared" si="2"/>
        <v>0</v>
      </c>
      <c r="I123" s="467"/>
      <c r="J123" s="468"/>
      <c r="K123" s="468"/>
      <c r="L123" s="468">
        <v>0</v>
      </c>
      <c r="M123" s="466"/>
    </row>
    <row r="124" spans="1:13" s="11" customFormat="1" ht="77.25">
      <c r="A124" s="465" t="s">
        <v>711</v>
      </c>
      <c r="B124" s="12"/>
      <c r="C124" s="12"/>
      <c r="D124" s="12" t="s">
        <v>1027</v>
      </c>
      <c r="E124" s="163"/>
      <c r="F124" s="12"/>
      <c r="G124" s="12"/>
      <c r="H124" s="247">
        <f t="shared" si="2"/>
        <v>10.4</v>
      </c>
      <c r="I124" s="467">
        <v>2.8</v>
      </c>
      <c r="J124" s="468">
        <v>2.8</v>
      </c>
      <c r="K124" s="468">
        <v>1.1</v>
      </c>
      <c r="L124" s="468">
        <v>3.7</v>
      </c>
      <c r="M124" s="466"/>
    </row>
    <row r="125" spans="1:13" s="11" customFormat="1" ht="77.25">
      <c r="A125" s="465" t="s">
        <v>711</v>
      </c>
      <c r="B125" s="12"/>
      <c r="C125" s="12"/>
      <c r="D125" s="12" t="s">
        <v>1027</v>
      </c>
      <c r="E125" s="163"/>
      <c r="F125" s="12"/>
      <c r="G125" s="12"/>
      <c r="H125" s="247">
        <f t="shared" si="2"/>
        <v>0</v>
      </c>
      <c r="I125" s="467"/>
      <c r="J125" s="468"/>
      <c r="K125" s="468"/>
      <c r="L125" s="468">
        <v>0</v>
      </c>
      <c r="M125" s="466"/>
    </row>
    <row r="126" spans="1:13" s="11" customFormat="1" ht="77.25">
      <c r="A126" s="465" t="s">
        <v>801</v>
      </c>
      <c r="B126" s="12"/>
      <c r="C126" s="12"/>
      <c r="D126" s="12" t="s">
        <v>1026</v>
      </c>
      <c r="E126" s="163"/>
      <c r="F126" s="12"/>
      <c r="G126" s="12"/>
      <c r="H126" s="247">
        <f t="shared" si="2"/>
        <v>8.6</v>
      </c>
      <c r="I126" s="467">
        <v>1.9</v>
      </c>
      <c r="J126" s="468">
        <v>1.9</v>
      </c>
      <c r="K126" s="468">
        <v>0.8</v>
      </c>
      <c r="L126" s="468">
        <v>4</v>
      </c>
      <c r="M126" s="466"/>
    </row>
    <row r="127" spans="1:13" s="11" customFormat="1" ht="77.25">
      <c r="A127" s="465" t="s">
        <v>801</v>
      </c>
      <c r="B127" s="12"/>
      <c r="C127" s="12"/>
      <c r="D127" s="12" t="s">
        <v>1026</v>
      </c>
      <c r="E127" s="163"/>
      <c r="F127" s="12"/>
      <c r="G127" s="12"/>
      <c r="H127" s="247">
        <f t="shared" si="2"/>
        <v>0</v>
      </c>
      <c r="I127" s="467"/>
      <c r="J127" s="468"/>
      <c r="K127" s="468"/>
      <c r="L127" s="468">
        <v>0</v>
      </c>
      <c r="M127" s="466"/>
    </row>
    <row r="128" spans="1:13" s="11" customFormat="1" ht="77.25">
      <c r="A128" s="465" t="s">
        <v>801</v>
      </c>
      <c r="B128" s="12"/>
      <c r="C128" s="12"/>
      <c r="D128" s="12" t="s">
        <v>1026</v>
      </c>
      <c r="E128" s="163"/>
      <c r="F128" s="12"/>
      <c r="G128" s="12"/>
      <c r="H128" s="247">
        <f t="shared" si="2"/>
        <v>0</v>
      </c>
      <c r="I128" s="467"/>
      <c r="J128" s="468"/>
      <c r="K128" s="468"/>
      <c r="L128" s="468">
        <v>0</v>
      </c>
      <c r="M128" s="466"/>
    </row>
    <row r="129" spans="1:13" s="11" customFormat="1" ht="77.25">
      <c r="A129" s="465" t="s">
        <v>698</v>
      </c>
      <c r="B129" s="12"/>
      <c r="C129" s="12"/>
      <c r="D129" s="12" t="s">
        <v>1005</v>
      </c>
      <c r="E129" s="163"/>
      <c r="F129" s="12"/>
      <c r="G129" s="12"/>
      <c r="H129" s="247">
        <f t="shared" si="2"/>
        <v>2.4</v>
      </c>
      <c r="I129" s="467">
        <v>0.6</v>
      </c>
      <c r="J129" s="468">
        <v>0.6</v>
      </c>
      <c r="K129" s="468">
        <v>0.5</v>
      </c>
      <c r="L129" s="468">
        <v>0.7</v>
      </c>
      <c r="M129" s="466"/>
    </row>
    <row r="130" spans="1:13" s="11" customFormat="1" ht="77.25">
      <c r="A130" s="465" t="s">
        <v>698</v>
      </c>
      <c r="B130" s="12"/>
      <c r="C130" s="12"/>
      <c r="D130" s="12" t="s">
        <v>1005</v>
      </c>
      <c r="E130" s="163"/>
      <c r="F130" s="12"/>
      <c r="G130" s="12"/>
      <c r="H130" s="247">
        <f t="shared" si="2"/>
        <v>0</v>
      </c>
      <c r="I130" s="467"/>
      <c r="J130" s="468"/>
      <c r="K130" s="468"/>
      <c r="L130" s="468">
        <v>0</v>
      </c>
      <c r="M130" s="466"/>
    </row>
    <row r="131" spans="1:13" s="11" customFormat="1" ht="77.25">
      <c r="A131" s="465" t="s">
        <v>697</v>
      </c>
      <c r="B131" s="12"/>
      <c r="C131" s="12"/>
      <c r="D131" s="12" t="s">
        <v>1110</v>
      </c>
      <c r="E131" s="163"/>
      <c r="F131" s="12"/>
      <c r="G131" s="12"/>
      <c r="H131" s="247">
        <f t="shared" si="2"/>
        <v>8.5</v>
      </c>
      <c r="I131" s="467">
        <v>1.9</v>
      </c>
      <c r="J131" s="468">
        <v>1.9</v>
      </c>
      <c r="K131" s="468">
        <v>1.1</v>
      </c>
      <c r="L131" s="468">
        <v>3.6</v>
      </c>
      <c r="M131" s="466"/>
    </row>
    <row r="132" spans="1:13" s="11" customFormat="1" ht="77.25">
      <c r="A132" s="465" t="s">
        <v>697</v>
      </c>
      <c r="B132" s="12"/>
      <c r="C132" s="12"/>
      <c r="D132" s="12" t="s">
        <v>1110</v>
      </c>
      <c r="E132" s="163"/>
      <c r="F132" s="12"/>
      <c r="G132" s="12"/>
      <c r="H132" s="247">
        <f t="shared" si="2"/>
        <v>0</v>
      </c>
      <c r="I132" s="467"/>
      <c r="J132" s="468"/>
      <c r="K132" s="468"/>
      <c r="L132" s="468">
        <v>0</v>
      </c>
      <c r="M132" s="466"/>
    </row>
    <row r="133" spans="1:13" s="11" customFormat="1" ht="77.25">
      <c r="A133" s="465" t="s">
        <v>697</v>
      </c>
      <c r="B133" s="12"/>
      <c r="C133" s="12"/>
      <c r="D133" s="12" t="s">
        <v>1116</v>
      </c>
      <c r="E133" s="163"/>
      <c r="F133" s="12"/>
      <c r="G133" s="12"/>
      <c r="H133" s="247">
        <f t="shared" si="2"/>
        <v>8.6</v>
      </c>
      <c r="I133" s="467">
        <v>2.8</v>
      </c>
      <c r="J133" s="468">
        <v>2.8</v>
      </c>
      <c r="K133" s="468">
        <v>0.7</v>
      </c>
      <c r="L133" s="468">
        <v>2.3</v>
      </c>
      <c r="M133" s="466"/>
    </row>
    <row r="134" spans="1:13" s="11" customFormat="1" ht="77.25">
      <c r="A134" s="465" t="s">
        <v>697</v>
      </c>
      <c r="B134" s="12"/>
      <c r="C134" s="12"/>
      <c r="D134" s="12" t="s">
        <v>1116</v>
      </c>
      <c r="E134" s="163"/>
      <c r="F134" s="12"/>
      <c r="G134" s="12"/>
      <c r="H134" s="247">
        <f t="shared" si="2"/>
        <v>0</v>
      </c>
      <c r="I134" s="467"/>
      <c r="J134" s="468"/>
      <c r="K134" s="468"/>
      <c r="L134" s="468">
        <v>0</v>
      </c>
      <c r="M134" s="466"/>
    </row>
    <row r="135" spans="1:13" s="11" customFormat="1" ht="64.5">
      <c r="A135" s="465" t="s">
        <v>724</v>
      </c>
      <c r="B135" s="12"/>
      <c r="C135" s="12"/>
      <c r="D135" s="12" t="s">
        <v>1050</v>
      </c>
      <c r="E135" s="163"/>
      <c r="F135" s="12"/>
      <c r="G135" s="12"/>
      <c r="H135" s="247">
        <f t="shared" si="2"/>
        <v>8.7</v>
      </c>
      <c r="I135" s="467">
        <v>2</v>
      </c>
      <c r="J135" s="468">
        <v>2</v>
      </c>
      <c r="K135" s="468">
        <v>1.2</v>
      </c>
      <c r="L135" s="468">
        <v>3.5</v>
      </c>
      <c r="M135" s="466"/>
    </row>
    <row r="136" spans="1:13" s="11" customFormat="1" ht="64.5">
      <c r="A136" s="465" t="s">
        <v>724</v>
      </c>
      <c r="B136" s="12"/>
      <c r="C136" s="12"/>
      <c r="D136" s="12" t="s">
        <v>1050</v>
      </c>
      <c r="E136" s="163"/>
      <c r="F136" s="12"/>
      <c r="G136" s="12"/>
      <c r="H136" s="247">
        <f t="shared" si="2"/>
        <v>0</v>
      </c>
      <c r="I136" s="467"/>
      <c r="J136" s="468"/>
      <c r="K136" s="468"/>
      <c r="L136" s="468">
        <v>0</v>
      </c>
      <c r="M136" s="466"/>
    </row>
    <row r="137" spans="1:13" s="11" customFormat="1" ht="64.5">
      <c r="A137" s="465" t="s">
        <v>724</v>
      </c>
      <c r="B137" s="12"/>
      <c r="C137" s="12"/>
      <c r="D137" s="12" t="s">
        <v>1050</v>
      </c>
      <c r="E137" s="163"/>
      <c r="F137" s="12"/>
      <c r="G137" s="12"/>
      <c r="H137" s="247">
        <f t="shared" si="2"/>
        <v>0</v>
      </c>
      <c r="I137" s="467"/>
      <c r="J137" s="468"/>
      <c r="K137" s="468"/>
      <c r="L137" s="468">
        <v>0</v>
      </c>
      <c r="M137" s="466"/>
    </row>
    <row r="138" spans="1:13" s="11" customFormat="1" ht="64.5">
      <c r="A138" s="465" t="s">
        <v>802</v>
      </c>
      <c r="B138" s="12"/>
      <c r="C138" s="12"/>
      <c r="D138" s="12" t="s">
        <v>1068</v>
      </c>
      <c r="E138" s="163"/>
      <c r="F138" s="12"/>
      <c r="G138" s="12"/>
      <c r="H138" s="247">
        <f t="shared" si="2"/>
        <v>3.4</v>
      </c>
      <c r="I138" s="467">
        <v>0.9</v>
      </c>
      <c r="J138" s="468">
        <v>0.9</v>
      </c>
      <c r="K138" s="468">
        <v>0.6</v>
      </c>
      <c r="L138" s="468">
        <v>1</v>
      </c>
      <c r="M138" s="466"/>
    </row>
    <row r="139" spans="1:13" s="11" customFormat="1" ht="64.5">
      <c r="A139" s="465" t="s">
        <v>802</v>
      </c>
      <c r="B139" s="12"/>
      <c r="C139" s="12"/>
      <c r="D139" s="12" t="s">
        <v>1068</v>
      </c>
      <c r="E139" s="163"/>
      <c r="F139" s="12"/>
      <c r="G139" s="12"/>
      <c r="H139" s="247">
        <f t="shared" si="2"/>
        <v>0</v>
      </c>
      <c r="I139" s="467"/>
      <c r="J139" s="468"/>
      <c r="K139" s="468"/>
      <c r="L139" s="468">
        <v>0</v>
      </c>
      <c r="M139" s="466"/>
    </row>
    <row r="140" spans="1:13" s="11" customFormat="1" ht="64.5">
      <c r="A140" s="465" t="s">
        <v>803</v>
      </c>
      <c r="B140" s="12"/>
      <c r="C140" s="12"/>
      <c r="D140" s="12" t="s">
        <v>1157</v>
      </c>
      <c r="E140" s="163"/>
      <c r="F140" s="12"/>
      <c r="G140" s="12"/>
      <c r="H140" s="247">
        <f t="shared" si="2"/>
        <v>8.5</v>
      </c>
      <c r="I140" s="467">
        <v>1.9</v>
      </c>
      <c r="J140" s="468">
        <v>1.9</v>
      </c>
      <c r="K140" s="468">
        <v>1.2</v>
      </c>
      <c r="L140" s="468">
        <v>3.5</v>
      </c>
      <c r="M140" s="466"/>
    </row>
    <row r="141" spans="1:13" s="11" customFormat="1" ht="64.5">
      <c r="A141" s="465" t="s">
        <v>803</v>
      </c>
      <c r="B141" s="12"/>
      <c r="C141" s="12"/>
      <c r="D141" s="12" t="s">
        <v>1157</v>
      </c>
      <c r="E141" s="163"/>
      <c r="F141" s="12"/>
      <c r="G141" s="12"/>
      <c r="H141" s="247">
        <f t="shared" si="2"/>
        <v>0</v>
      </c>
      <c r="I141" s="467"/>
      <c r="J141" s="468"/>
      <c r="K141" s="468"/>
      <c r="L141" s="468">
        <v>0</v>
      </c>
      <c r="M141" s="466"/>
    </row>
    <row r="142" spans="1:13" s="11" customFormat="1" ht="115.5">
      <c r="A142" s="465" t="s">
        <v>804</v>
      </c>
      <c r="B142" s="12"/>
      <c r="C142" s="12"/>
      <c r="D142" s="12" t="s">
        <v>1031</v>
      </c>
      <c r="E142" s="163"/>
      <c r="F142" s="12"/>
      <c r="G142" s="12"/>
      <c r="H142" s="247">
        <f t="shared" si="2"/>
        <v>3.8</v>
      </c>
      <c r="I142" s="467">
        <v>1.1</v>
      </c>
      <c r="J142" s="468">
        <v>1.1</v>
      </c>
      <c r="K142" s="468">
        <v>0.7</v>
      </c>
      <c r="L142" s="468">
        <v>0.9</v>
      </c>
      <c r="M142" s="466"/>
    </row>
    <row r="143" spans="1:13" s="11" customFormat="1" ht="115.5">
      <c r="A143" s="465" t="s">
        <v>804</v>
      </c>
      <c r="B143" s="12"/>
      <c r="C143" s="12"/>
      <c r="D143" s="12" t="s">
        <v>1031</v>
      </c>
      <c r="E143" s="163"/>
      <c r="F143" s="12"/>
      <c r="G143" s="12"/>
      <c r="H143" s="247">
        <f t="shared" si="2"/>
        <v>0</v>
      </c>
      <c r="I143" s="467"/>
      <c r="J143" s="468"/>
      <c r="K143" s="468"/>
      <c r="L143" s="468">
        <v>0</v>
      </c>
      <c r="M143" s="466"/>
    </row>
    <row r="144" spans="1:13" s="11" customFormat="1" ht="64.5">
      <c r="A144" s="465" t="s">
        <v>742</v>
      </c>
      <c r="B144" s="12"/>
      <c r="C144" s="12"/>
      <c r="D144" s="12" t="s">
        <v>1084</v>
      </c>
      <c r="E144" s="163"/>
      <c r="F144" s="12"/>
      <c r="G144" s="12"/>
      <c r="H144" s="247">
        <f t="shared" si="2"/>
        <v>9.3</v>
      </c>
      <c r="I144" s="467">
        <v>2.2</v>
      </c>
      <c r="J144" s="468">
        <v>2.2</v>
      </c>
      <c r="K144" s="468">
        <v>1.1</v>
      </c>
      <c r="L144" s="468">
        <v>3.8</v>
      </c>
      <c r="M144" s="466"/>
    </row>
    <row r="145" spans="1:13" s="11" customFormat="1" ht="64.5">
      <c r="A145" s="465" t="s">
        <v>742</v>
      </c>
      <c r="B145" s="12"/>
      <c r="C145" s="12"/>
      <c r="D145" s="12" t="s">
        <v>1084</v>
      </c>
      <c r="E145" s="163"/>
      <c r="F145" s="12"/>
      <c r="G145" s="12"/>
      <c r="H145" s="247">
        <f t="shared" si="2"/>
        <v>0</v>
      </c>
      <c r="I145" s="467"/>
      <c r="J145" s="468"/>
      <c r="K145" s="468"/>
      <c r="L145" s="468">
        <v>0</v>
      </c>
      <c r="M145" s="466"/>
    </row>
    <row r="146" spans="1:13" s="11" customFormat="1" ht="64.5">
      <c r="A146" s="465" t="s">
        <v>742</v>
      </c>
      <c r="B146" s="12"/>
      <c r="C146" s="12"/>
      <c r="D146" s="12" t="s">
        <v>1084</v>
      </c>
      <c r="E146" s="163"/>
      <c r="F146" s="12"/>
      <c r="G146" s="12"/>
      <c r="H146" s="247">
        <f t="shared" si="2"/>
        <v>0</v>
      </c>
      <c r="I146" s="467"/>
      <c r="J146" s="468"/>
      <c r="K146" s="468"/>
      <c r="L146" s="468">
        <v>0</v>
      </c>
      <c r="M146" s="466"/>
    </row>
    <row r="147" spans="1:13" s="11" customFormat="1" ht="115.5">
      <c r="A147" s="465" t="s">
        <v>731</v>
      </c>
      <c r="B147" s="12"/>
      <c r="C147" s="12"/>
      <c r="D147" s="12" t="s">
        <v>1104</v>
      </c>
      <c r="E147" s="163"/>
      <c r="F147" s="12"/>
      <c r="G147" s="12"/>
      <c r="H147" s="247">
        <f t="shared" si="2"/>
        <v>8.3</v>
      </c>
      <c r="I147" s="467">
        <v>1.6</v>
      </c>
      <c r="J147" s="468">
        <v>1.6</v>
      </c>
      <c r="K147" s="468">
        <v>2.1</v>
      </c>
      <c r="L147" s="468">
        <v>3</v>
      </c>
      <c r="M147" s="466"/>
    </row>
    <row r="148" spans="1:13" s="11" customFormat="1" ht="115.5">
      <c r="A148" s="465" t="s">
        <v>731</v>
      </c>
      <c r="B148" s="12"/>
      <c r="C148" s="12"/>
      <c r="D148" s="12" t="s">
        <v>1104</v>
      </c>
      <c r="E148" s="163"/>
      <c r="F148" s="12"/>
      <c r="G148" s="12"/>
      <c r="H148" s="247">
        <f t="shared" si="2"/>
        <v>0</v>
      </c>
      <c r="I148" s="467"/>
      <c r="J148" s="468"/>
      <c r="K148" s="468"/>
      <c r="L148" s="468">
        <v>0</v>
      </c>
      <c r="M148" s="466"/>
    </row>
    <row r="149" spans="1:13" s="11" customFormat="1" ht="64.5">
      <c r="A149" s="465" t="s">
        <v>805</v>
      </c>
      <c r="B149" s="12"/>
      <c r="C149" s="12"/>
      <c r="D149" s="12" t="s">
        <v>1054</v>
      </c>
      <c r="E149" s="163"/>
      <c r="F149" s="12"/>
      <c r="G149" s="12"/>
      <c r="H149" s="247">
        <f t="shared" si="2"/>
        <v>9.4</v>
      </c>
      <c r="I149" s="467">
        <v>2.2</v>
      </c>
      <c r="J149" s="468">
        <v>2.2</v>
      </c>
      <c r="K149" s="468">
        <v>1.1</v>
      </c>
      <c r="L149" s="468">
        <v>3.9</v>
      </c>
      <c r="M149" s="466"/>
    </row>
    <row r="150" spans="1:13" s="11" customFormat="1" ht="64.5">
      <c r="A150" s="465" t="s">
        <v>805</v>
      </c>
      <c r="B150" s="12"/>
      <c r="C150" s="12"/>
      <c r="D150" s="12" t="s">
        <v>1054</v>
      </c>
      <c r="E150" s="163"/>
      <c r="F150" s="12"/>
      <c r="G150" s="12"/>
      <c r="H150" s="247">
        <f t="shared" si="2"/>
        <v>0</v>
      </c>
      <c r="I150" s="467"/>
      <c r="J150" s="468"/>
      <c r="K150" s="468"/>
      <c r="L150" s="468">
        <v>0</v>
      </c>
      <c r="M150" s="466"/>
    </row>
    <row r="151" spans="1:13" s="11" customFormat="1" ht="64.5">
      <c r="A151" s="465" t="s">
        <v>806</v>
      </c>
      <c r="B151" s="12"/>
      <c r="C151" s="12"/>
      <c r="D151" s="12" t="s">
        <v>1041</v>
      </c>
      <c r="E151" s="163"/>
      <c r="F151" s="12"/>
      <c r="G151" s="12"/>
      <c r="H151" s="247">
        <f t="shared" si="2"/>
        <v>5.9</v>
      </c>
      <c r="I151" s="467">
        <v>1.3</v>
      </c>
      <c r="J151" s="468">
        <v>1.3</v>
      </c>
      <c r="K151" s="468">
        <v>0.8</v>
      </c>
      <c r="L151" s="468">
        <v>2.5</v>
      </c>
      <c r="M151" s="466"/>
    </row>
    <row r="152" spans="1:13" s="11" customFormat="1" ht="64.5">
      <c r="A152" s="465" t="s">
        <v>806</v>
      </c>
      <c r="B152" s="12"/>
      <c r="C152" s="12"/>
      <c r="D152" s="12" t="s">
        <v>1041</v>
      </c>
      <c r="E152" s="163"/>
      <c r="F152" s="12"/>
      <c r="G152" s="12"/>
      <c r="H152" s="247">
        <f t="shared" si="2"/>
        <v>0</v>
      </c>
      <c r="I152" s="467"/>
      <c r="J152" s="468"/>
      <c r="K152" s="468"/>
      <c r="L152" s="468">
        <v>0</v>
      </c>
      <c r="M152" s="466"/>
    </row>
    <row r="153" spans="1:13" s="11" customFormat="1" ht="115.5">
      <c r="A153" s="465" t="s">
        <v>807</v>
      </c>
      <c r="B153" s="12"/>
      <c r="C153" s="12"/>
      <c r="D153" s="12" t="s">
        <v>1125</v>
      </c>
      <c r="E153" s="163"/>
      <c r="F153" s="12"/>
      <c r="G153" s="12"/>
      <c r="H153" s="247">
        <f t="shared" si="2"/>
        <v>11.3</v>
      </c>
      <c r="I153" s="467">
        <v>3.3</v>
      </c>
      <c r="J153" s="468">
        <v>3.3</v>
      </c>
      <c r="K153" s="468">
        <v>1.2</v>
      </c>
      <c r="L153" s="468">
        <v>3.5</v>
      </c>
      <c r="M153" s="466"/>
    </row>
    <row r="154" spans="1:13" s="11" customFormat="1" ht="115.5">
      <c r="A154" s="465" t="s">
        <v>807</v>
      </c>
      <c r="B154" s="12"/>
      <c r="C154" s="12"/>
      <c r="D154" s="12" t="s">
        <v>1125</v>
      </c>
      <c r="E154" s="163"/>
      <c r="F154" s="12"/>
      <c r="G154" s="12"/>
      <c r="H154" s="247">
        <f t="shared" si="2"/>
        <v>0</v>
      </c>
      <c r="I154" s="467"/>
      <c r="J154" s="468"/>
      <c r="K154" s="468"/>
      <c r="L154" s="468">
        <v>0</v>
      </c>
      <c r="M154" s="466"/>
    </row>
    <row r="155" spans="1:13" s="11" customFormat="1" ht="115.5">
      <c r="A155" s="465" t="s">
        <v>807</v>
      </c>
      <c r="B155" s="12"/>
      <c r="C155" s="12"/>
      <c r="D155" s="12" t="s">
        <v>1125</v>
      </c>
      <c r="E155" s="163"/>
      <c r="F155" s="12"/>
      <c r="G155" s="12"/>
      <c r="H155" s="247">
        <f t="shared" si="2"/>
        <v>0</v>
      </c>
      <c r="I155" s="467"/>
      <c r="J155" s="468"/>
      <c r="K155" s="468"/>
      <c r="L155" s="468">
        <v>0</v>
      </c>
      <c r="M155" s="466"/>
    </row>
    <row r="156" spans="1:13" s="11" customFormat="1" ht="77.25">
      <c r="A156" s="465" t="s">
        <v>808</v>
      </c>
      <c r="B156" s="12"/>
      <c r="C156" s="12"/>
      <c r="D156" s="12" t="s">
        <v>1158</v>
      </c>
      <c r="E156" s="163"/>
      <c r="F156" s="12"/>
      <c r="G156" s="12"/>
      <c r="H156" s="247">
        <f t="shared" si="2"/>
        <v>10.7</v>
      </c>
      <c r="I156" s="467">
        <v>3</v>
      </c>
      <c r="J156" s="468">
        <v>3</v>
      </c>
      <c r="K156" s="468">
        <v>1</v>
      </c>
      <c r="L156" s="468">
        <v>3.7</v>
      </c>
      <c r="M156" s="466"/>
    </row>
    <row r="157" spans="1:13" s="11" customFormat="1" ht="77.25">
      <c r="A157" s="465" t="s">
        <v>808</v>
      </c>
      <c r="B157" s="12"/>
      <c r="C157" s="12"/>
      <c r="D157" s="12" t="s">
        <v>1158</v>
      </c>
      <c r="E157" s="163"/>
      <c r="F157" s="12"/>
      <c r="G157" s="12"/>
      <c r="H157" s="247">
        <f t="shared" si="2"/>
        <v>0</v>
      </c>
      <c r="I157" s="467"/>
      <c r="J157" s="468"/>
      <c r="K157" s="468"/>
      <c r="L157" s="468">
        <v>0</v>
      </c>
      <c r="M157" s="466"/>
    </row>
    <row r="158" spans="1:13" s="11" customFormat="1" ht="77.25">
      <c r="A158" s="465" t="s">
        <v>808</v>
      </c>
      <c r="B158" s="12"/>
      <c r="C158" s="12"/>
      <c r="D158" s="12" t="s">
        <v>1158</v>
      </c>
      <c r="E158" s="163"/>
      <c r="F158" s="12"/>
      <c r="G158" s="12"/>
      <c r="H158" s="247">
        <f t="shared" si="2"/>
        <v>0</v>
      </c>
      <c r="I158" s="467"/>
      <c r="J158" s="468"/>
      <c r="K158" s="468"/>
      <c r="L158" s="468">
        <v>0</v>
      </c>
      <c r="M158" s="466"/>
    </row>
    <row r="159" spans="1:13" s="11" customFormat="1" ht="77.25">
      <c r="A159" s="465" t="s">
        <v>699</v>
      </c>
      <c r="B159" s="12"/>
      <c r="C159" s="12"/>
      <c r="D159" s="12" t="s">
        <v>1008</v>
      </c>
      <c r="E159" s="163"/>
      <c r="F159" s="12"/>
      <c r="G159" s="12"/>
      <c r="H159" s="247">
        <f t="shared" si="2"/>
        <v>10.7</v>
      </c>
      <c r="I159" s="467">
        <v>3</v>
      </c>
      <c r="J159" s="468">
        <v>3</v>
      </c>
      <c r="K159" s="468">
        <v>0.8</v>
      </c>
      <c r="L159" s="468">
        <v>3.9</v>
      </c>
      <c r="M159" s="466"/>
    </row>
    <row r="160" spans="1:13" s="11" customFormat="1" ht="77.25">
      <c r="A160" s="465" t="s">
        <v>699</v>
      </c>
      <c r="B160" s="12"/>
      <c r="C160" s="12"/>
      <c r="D160" s="12" t="s">
        <v>1008</v>
      </c>
      <c r="E160" s="163"/>
      <c r="F160" s="12"/>
      <c r="G160" s="12"/>
      <c r="H160" s="247">
        <f t="shared" si="2"/>
        <v>0</v>
      </c>
      <c r="I160" s="467"/>
      <c r="J160" s="468"/>
      <c r="K160" s="468"/>
      <c r="L160" s="468">
        <v>0</v>
      </c>
      <c r="M160" s="466"/>
    </row>
    <row r="161" spans="1:13" s="11" customFormat="1" ht="77.25">
      <c r="A161" s="465" t="s">
        <v>809</v>
      </c>
      <c r="B161" s="12"/>
      <c r="C161" s="12"/>
      <c r="D161" s="12" t="s">
        <v>1052</v>
      </c>
      <c r="E161" s="163"/>
      <c r="F161" s="12"/>
      <c r="G161" s="12"/>
      <c r="H161" s="247">
        <f t="shared" si="2"/>
        <v>8.2</v>
      </c>
      <c r="I161" s="467">
        <v>1.8</v>
      </c>
      <c r="J161" s="468">
        <v>1.8</v>
      </c>
      <c r="K161" s="468">
        <v>1.3</v>
      </c>
      <c r="L161" s="468">
        <v>3.3</v>
      </c>
      <c r="M161" s="466"/>
    </row>
    <row r="162" spans="1:13" s="11" customFormat="1" ht="77.25">
      <c r="A162" s="465" t="s">
        <v>809</v>
      </c>
      <c r="B162" s="12"/>
      <c r="C162" s="12"/>
      <c r="D162" s="12" t="s">
        <v>1052</v>
      </c>
      <c r="E162" s="163"/>
      <c r="F162" s="12"/>
      <c r="G162" s="12"/>
      <c r="H162" s="247">
        <f t="shared" si="2"/>
        <v>0</v>
      </c>
      <c r="I162" s="467"/>
      <c r="J162" s="468"/>
      <c r="K162" s="468"/>
      <c r="L162" s="468">
        <v>0</v>
      </c>
      <c r="M162" s="466"/>
    </row>
    <row r="163" spans="1:13" s="11" customFormat="1" ht="77.25">
      <c r="A163" s="465" t="s">
        <v>809</v>
      </c>
      <c r="B163" s="12"/>
      <c r="C163" s="12"/>
      <c r="D163" s="12" t="s">
        <v>1052</v>
      </c>
      <c r="E163" s="163"/>
      <c r="F163" s="12"/>
      <c r="G163" s="12"/>
      <c r="H163" s="247">
        <f t="shared" si="2"/>
        <v>0</v>
      </c>
      <c r="I163" s="467"/>
      <c r="J163" s="468"/>
      <c r="K163" s="468"/>
      <c r="L163" s="468">
        <v>0</v>
      </c>
      <c r="M163" s="466"/>
    </row>
    <row r="164" spans="1:13" s="11" customFormat="1" ht="102.75">
      <c r="A164" s="465" t="s">
        <v>810</v>
      </c>
      <c r="B164" s="12"/>
      <c r="C164" s="12"/>
      <c r="D164" s="12" t="s">
        <v>1039</v>
      </c>
      <c r="E164" s="163"/>
      <c r="F164" s="12"/>
      <c r="G164" s="12"/>
      <c r="H164" s="247">
        <f t="shared" si="2"/>
        <v>12.3</v>
      </c>
      <c r="I164" s="467">
        <v>3.9</v>
      </c>
      <c r="J164" s="468">
        <v>3.9</v>
      </c>
      <c r="K164" s="468">
        <v>1</v>
      </c>
      <c r="L164" s="468">
        <v>3.5</v>
      </c>
      <c r="M164" s="466"/>
    </row>
    <row r="165" spans="1:13" s="11" customFormat="1" ht="102.75">
      <c r="A165" s="465" t="s">
        <v>810</v>
      </c>
      <c r="B165" s="12"/>
      <c r="C165" s="12"/>
      <c r="D165" s="12" t="s">
        <v>1039</v>
      </c>
      <c r="E165" s="163"/>
      <c r="F165" s="12"/>
      <c r="G165" s="12"/>
      <c r="H165" s="247">
        <f t="shared" si="2"/>
        <v>0</v>
      </c>
      <c r="I165" s="467"/>
      <c r="J165" s="468"/>
      <c r="K165" s="468"/>
      <c r="L165" s="468">
        <v>0</v>
      </c>
      <c r="M165" s="466"/>
    </row>
    <row r="166" spans="1:13" s="11" customFormat="1" ht="102.75">
      <c r="A166" s="465" t="s">
        <v>810</v>
      </c>
      <c r="B166" s="12"/>
      <c r="C166" s="12"/>
      <c r="D166" s="12" t="s">
        <v>1039</v>
      </c>
      <c r="E166" s="163"/>
      <c r="F166" s="12"/>
      <c r="G166" s="12"/>
      <c r="H166" s="247">
        <f t="shared" si="2"/>
        <v>0</v>
      </c>
      <c r="I166" s="467"/>
      <c r="J166" s="468"/>
      <c r="K166" s="468"/>
      <c r="L166" s="468">
        <v>0</v>
      </c>
      <c r="M166" s="466"/>
    </row>
    <row r="167" spans="1:13" s="11" customFormat="1" ht="115.5">
      <c r="A167" s="465" t="s">
        <v>811</v>
      </c>
      <c r="B167" s="12"/>
      <c r="C167" s="12"/>
      <c r="D167" s="12" t="s">
        <v>1159</v>
      </c>
      <c r="E167" s="163"/>
      <c r="F167" s="12"/>
      <c r="G167" s="12"/>
      <c r="H167" s="247">
        <f t="shared" si="2"/>
        <v>8.8</v>
      </c>
      <c r="I167" s="467">
        <v>2.2</v>
      </c>
      <c r="J167" s="468">
        <v>2.2</v>
      </c>
      <c r="K167" s="468">
        <v>1.3</v>
      </c>
      <c r="L167" s="468">
        <v>3.1</v>
      </c>
      <c r="M167" s="466"/>
    </row>
    <row r="168" spans="1:13" s="11" customFormat="1" ht="115.5">
      <c r="A168" s="465" t="s">
        <v>811</v>
      </c>
      <c r="B168" s="12"/>
      <c r="C168" s="12"/>
      <c r="D168" s="12" t="s">
        <v>1159</v>
      </c>
      <c r="E168" s="163"/>
      <c r="F168" s="12"/>
      <c r="G168" s="12"/>
      <c r="H168" s="247">
        <f t="shared" si="2"/>
        <v>0</v>
      </c>
      <c r="I168" s="467"/>
      <c r="J168" s="468"/>
      <c r="K168" s="468"/>
      <c r="L168" s="468">
        <v>0</v>
      </c>
      <c r="M168" s="466"/>
    </row>
    <row r="169" spans="1:13" s="11" customFormat="1" ht="102.75">
      <c r="A169" s="465" t="s">
        <v>730</v>
      </c>
      <c r="B169" s="12"/>
      <c r="C169" s="12"/>
      <c r="D169" s="12" t="s">
        <v>1160</v>
      </c>
      <c r="E169" s="163"/>
      <c r="F169" s="12"/>
      <c r="G169" s="12"/>
      <c r="H169" s="247">
        <f t="shared" si="2"/>
        <v>6.8</v>
      </c>
      <c r="I169" s="467">
        <v>2.3</v>
      </c>
      <c r="J169" s="468">
        <v>2.3</v>
      </c>
      <c r="K169" s="468">
        <v>0.5</v>
      </c>
      <c r="L169" s="468">
        <v>1.7</v>
      </c>
      <c r="M169" s="466"/>
    </row>
    <row r="170" spans="1:13" s="11" customFormat="1" ht="102.75">
      <c r="A170" s="465" t="s">
        <v>730</v>
      </c>
      <c r="B170" s="12"/>
      <c r="C170" s="12"/>
      <c r="D170" s="12" t="s">
        <v>1160</v>
      </c>
      <c r="E170" s="163"/>
      <c r="F170" s="12"/>
      <c r="G170" s="12"/>
      <c r="H170" s="247">
        <f aca="true" t="shared" si="3" ref="H170:H213">I170+J170+K170+L170+M170</f>
        <v>0</v>
      </c>
      <c r="I170" s="467"/>
      <c r="J170" s="468"/>
      <c r="K170" s="468"/>
      <c r="L170" s="468">
        <v>0</v>
      </c>
      <c r="M170" s="466"/>
    </row>
    <row r="171" spans="1:13" s="11" customFormat="1" ht="102.75">
      <c r="A171" s="465" t="s">
        <v>730</v>
      </c>
      <c r="B171" s="12"/>
      <c r="C171" s="12"/>
      <c r="D171" s="12" t="s">
        <v>1161</v>
      </c>
      <c r="E171" s="163"/>
      <c r="F171" s="12"/>
      <c r="G171" s="12"/>
      <c r="H171" s="247">
        <f t="shared" si="3"/>
        <v>4.5</v>
      </c>
      <c r="I171" s="467">
        <v>0.9</v>
      </c>
      <c r="J171" s="468">
        <v>0.9</v>
      </c>
      <c r="K171" s="468">
        <v>0.6</v>
      </c>
      <c r="L171" s="468">
        <v>2.1</v>
      </c>
      <c r="M171" s="466"/>
    </row>
    <row r="172" spans="1:13" s="11" customFormat="1" ht="102.75">
      <c r="A172" s="465" t="s">
        <v>730</v>
      </c>
      <c r="B172" s="12"/>
      <c r="C172" s="12"/>
      <c r="D172" s="12" t="s">
        <v>1161</v>
      </c>
      <c r="E172" s="163"/>
      <c r="F172" s="12"/>
      <c r="G172" s="12"/>
      <c r="H172" s="247">
        <f t="shared" si="3"/>
        <v>0</v>
      </c>
      <c r="I172" s="467"/>
      <c r="J172" s="468"/>
      <c r="K172" s="468"/>
      <c r="L172" s="468">
        <v>0</v>
      </c>
      <c r="M172" s="466"/>
    </row>
    <row r="173" spans="1:13" s="11" customFormat="1" ht="77.25">
      <c r="A173" s="465" t="s">
        <v>691</v>
      </c>
      <c r="B173" s="12"/>
      <c r="C173" s="12"/>
      <c r="D173" s="12" t="s">
        <v>994</v>
      </c>
      <c r="E173" s="163"/>
      <c r="F173" s="12"/>
      <c r="G173" s="12"/>
      <c r="H173" s="247">
        <f t="shared" si="3"/>
        <v>7.7</v>
      </c>
      <c r="I173" s="467">
        <v>1.9</v>
      </c>
      <c r="J173" s="468">
        <v>1.9</v>
      </c>
      <c r="K173" s="468">
        <v>0.8</v>
      </c>
      <c r="L173" s="468">
        <v>3.1</v>
      </c>
      <c r="M173" s="466"/>
    </row>
    <row r="174" spans="1:13" s="11" customFormat="1" ht="77.25">
      <c r="A174" s="465" t="s">
        <v>691</v>
      </c>
      <c r="B174" s="12"/>
      <c r="C174" s="12"/>
      <c r="D174" s="12" t="s">
        <v>994</v>
      </c>
      <c r="E174" s="163"/>
      <c r="F174" s="12"/>
      <c r="G174" s="12"/>
      <c r="H174" s="247">
        <f t="shared" si="3"/>
        <v>0</v>
      </c>
      <c r="I174" s="467"/>
      <c r="J174" s="468"/>
      <c r="K174" s="468"/>
      <c r="L174" s="468">
        <v>0</v>
      </c>
      <c r="M174" s="466"/>
    </row>
    <row r="175" spans="1:13" s="11" customFormat="1" ht="77.25">
      <c r="A175" s="465" t="s">
        <v>691</v>
      </c>
      <c r="B175" s="12"/>
      <c r="C175" s="12"/>
      <c r="D175" s="12" t="s">
        <v>994</v>
      </c>
      <c r="E175" s="163"/>
      <c r="F175" s="12"/>
      <c r="G175" s="12"/>
      <c r="H175" s="247">
        <f t="shared" si="3"/>
        <v>0</v>
      </c>
      <c r="I175" s="467"/>
      <c r="J175" s="468"/>
      <c r="K175" s="468"/>
      <c r="L175" s="468">
        <v>0</v>
      </c>
      <c r="M175" s="466"/>
    </row>
    <row r="176" spans="1:13" s="11" customFormat="1" ht="77.25">
      <c r="A176" s="465" t="s">
        <v>727</v>
      </c>
      <c r="B176" s="12"/>
      <c r="C176" s="12"/>
      <c r="D176" s="12" t="s">
        <v>1056</v>
      </c>
      <c r="E176" s="163"/>
      <c r="F176" s="12"/>
      <c r="G176" s="12"/>
      <c r="H176" s="247">
        <f t="shared" si="3"/>
        <v>6.7</v>
      </c>
      <c r="I176" s="467">
        <v>1.5</v>
      </c>
      <c r="J176" s="468">
        <v>1.5</v>
      </c>
      <c r="K176" s="468">
        <v>0.8</v>
      </c>
      <c r="L176" s="468">
        <v>2.9</v>
      </c>
      <c r="M176" s="466"/>
    </row>
    <row r="177" spans="1:13" s="11" customFormat="1" ht="77.25">
      <c r="A177" s="465" t="s">
        <v>727</v>
      </c>
      <c r="B177" s="12"/>
      <c r="C177" s="12"/>
      <c r="D177" s="12" t="s">
        <v>1056</v>
      </c>
      <c r="E177" s="163"/>
      <c r="F177" s="12"/>
      <c r="G177" s="12"/>
      <c r="H177" s="247">
        <f t="shared" si="3"/>
        <v>0</v>
      </c>
      <c r="I177" s="467"/>
      <c r="J177" s="468"/>
      <c r="K177" s="468"/>
      <c r="L177" s="468">
        <v>0</v>
      </c>
      <c r="M177" s="466"/>
    </row>
    <row r="178" spans="1:13" s="11" customFormat="1" ht="77.25">
      <c r="A178" s="465" t="s">
        <v>812</v>
      </c>
      <c r="B178" s="12"/>
      <c r="C178" s="12"/>
      <c r="D178" s="12" t="s">
        <v>1082</v>
      </c>
      <c r="E178" s="163"/>
      <c r="F178" s="12"/>
      <c r="G178" s="12"/>
      <c r="H178" s="247">
        <f t="shared" si="3"/>
        <v>9.4</v>
      </c>
      <c r="I178" s="467">
        <v>2.5</v>
      </c>
      <c r="J178" s="468">
        <v>2.5</v>
      </c>
      <c r="K178" s="468">
        <v>1</v>
      </c>
      <c r="L178" s="468">
        <v>3.4</v>
      </c>
      <c r="M178" s="466"/>
    </row>
    <row r="179" spans="1:13" s="11" customFormat="1" ht="77.25">
      <c r="A179" s="465" t="s">
        <v>812</v>
      </c>
      <c r="B179" s="12"/>
      <c r="C179" s="12"/>
      <c r="D179" s="12" t="s">
        <v>1082</v>
      </c>
      <c r="E179" s="163"/>
      <c r="F179" s="12"/>
      <c r="G179" s="12"/>
      <c r="H179" s="247">
        <f t="shared" si="3"/>
        <v>0</v>
      </c>
      <c r="I179" s="467"/>
      <c r="J179" s="468"/>
      <c r="K179" s="468"/>
      <c r="L179" s="468">
        <v>0</v>
      </c>
      <c r="M179" s="466"/>
    </row>
    <row r="180" spans="1:13" s="11" customFormat="1" ht="102.75">
      <c r="A180" s="465" t="s">
        <v>690</v>
      </c>
      <c r="B180" s="12"/>
      <c r="C180" s="12"/>
      <c r="D180" s="12" t="s">
        <v>993</v>
      </c>
      <c r="E180" s="163"/>
      <c r="F180" s="12"/>
      <c r="G180" s="12"/>
      <c r="H180" s="247">
        <f t="shared" si="3"/>
        <v>8.4</v>
      </c>
      <c r="I180" s="467">
        <v>1.8</v>
      </c>
      <c r="J180" s="468">
        <v>1.8</v>
      </c>
      <c r="K180" s="468">
        <v>0.8</v>
      </c>
      <c r="L180" s="468">
        <v>4</v>
      </c>
      <c r="M180" s="466"/>
    </row>
    <row r="181" spans="1:13" s="11" customFormat="1" ht="102.75">
      <c r="A181" s="465" t="s">
        <v>690</v>
      </c>
      <c r="B181" s="12"/>
      <c r="C181" s="12"/>
      <c r="D181" s="12" t="s">
        <v>993</v>
      </c>
      <c r="E181" s="163"/>
      <c r="F181" s="12"/>
      <c r="G181" s="12"/>
      <c r="H181" s="247">
        <f t="shared" si="3"/>
        <v>0</v>
      </c>
      <c r="I181" s="467"/>
      <c r="J181" s="468"/>
      <c r="K181" s="468"/>
      <c r="L181" s="468">
        <v>0</v>
      </c>
      <c r="M181" s="466"/>
    </row>
    <row r="182" spans="1:13" s="11" customFormat="1" ht="77.25">
      <c r="A182" s="465" t="s">
        <v>715</v>
      </c>
      <c r="B182" s="12"/>
      <c r="C182" s="12"/>
      <c r="D182" s="12" t="s">
        <v>1033</v>
      </c>
      <c r="E182" s="163"/>
      <c r="F182" s="12"/>
      <c r="G182" s="12"/>
      <c r="H182" s="247">
        <f t="shared" si="3"/>
        <v>16.2</v>
      </c>
      <c r="I182" s="467">
        <v>3</v>
      </c>
      <c r="J182" s="468">
        <v>3</v>
      </c>
      <c r="K182" s="468">
        <v>5.1</v>
      </c>
      <c r="L182" s="468">
        <v>5.1</v>
      </c>
      <c r="M182" s="466"/>
    </row>
    <row r="183" spans="1:13" s="11" customFormat="1" ht="77.25">
      <c r="A183" s="465" t="s">
        <v>715</v>
      </c>
      <c r="B183" s="12"/>
      <c r="C183" s="12"/>
      <c r="D183" s="12" t="s">
        <v>1033</v>
      </c>
      <c r="E183" s="163"/>
      <c r="F183" s="12"/>
      <c r="G183" s="12"/>
      <c r="H183" s="247">
        <f t="shared" si="3"/>
        <v>0</v>
      </c>
      <c r="I183" s="467"/>
      <c r="J183" s="468"/>
      <c r="K183" s="468"/>
      <c r="L183" s="468">
        <v>0</v>
      </c>
      <c r="M183" s="466"/>
    </row>
    <row r="184" spans="1:13" s="11" customFormat="1" ht="77.25">
      <c r="A184" s="465" t="s">
        <v>492</v>
      </c>
      <c r="B184" s="12"/>
      <c r="C184" s="12"/>
      <c r="D184" s="12" t="s">
        <v>1044</v>
      </c>
      <c r="E184" s="163"/>
      <c r="F184" s="12"/>
      <c r="G184" s="12"/>
      <c r="H184" s="247">
        <f t="shared" si="3"/>
        <v>9.1</v>
      </c>
      <c r="I184" s="467">
        <v>2.1</v>
      </c>
      <c r="J184" s="468">
        <v>2.1</v>
      </c>
      <c r="K184" s="468">
        <v>1.3</v>
      </c>
      <c r="L184" s="468">
        <v>3.6</v>
      </c>
      <c r="M184" s="466"/>
    </row>
    <row r="185" spans="1:13" s="11" customFormat="1" ht="77.25">
      <c r="A185" s="465" t="s">
        <v>492</v>
      </c>
      <c r="B185" s="12"/>
      <c r="C185" s="12"/>
      <c r="D185" s="12" t="s">
        <v>1044</v>
      </c>
      <c r="E185" s="163"/>
      <c r="F185" s="12"/>
      <c r="G185" s="12"/>
      <c r="H185" s="247">
        <f t="shared" si="3"/>
        <v>0</v>
      </c>
      <c r="I185" s="467"/>
      <c r="J185" s="468"/>
      <c r="K185" s="468"/>
      <c r="L185" s="468">
        <v>0</v>
      </c>
      <c r="M185" s="466"/>
    </row>
    <row r="186" spans="1:13" s="11" customFormat="1" ht="115.5">
      <c r="A186" s="465" t="s">
        <v>665</v>
      </c>
      <c r="B186" s="12"/>
      <c r="C186" s="12"/>
      <c r="D186" s="12" t="s">
        <v>1086</v>
      </c>
      <c r="E186" s="163"/>
      <c r="F186" s="12"/>
      <c r="G186" s="12"/>
      <c r="H186" s="247">
        <f t="shared" si="3"/>
        <v>3.8</v>
      </c>
      <c r="I186" s="467">
        <v>1</v>
      </c>
      <c r="J186" s="468">
        <v>1</v>
      </c>
      <c r="K186" s="468">
        <v>0.8</v>
      </c>
      <c r="L186" s="468">
        <v>1</v>
      </c>
      <c r="M186" s="466"/>
    </row>
    <row r="187" spans="1:13" s="11" customFormat="1" ht="115.5">
      <c r="A187" s="465" t="s">
        <v>665</v>
      </c>
      <c r="B187" s="12"/>
      <c r="C187" s="12"/>
      <c r="D187" s="12" t="s">
        <v>1086</v>
      </c>
      <c r="E187" s="163"/>
      <c r="F187" s="12"/>
      <c r="G187" s="12"/>
      <c r="H187" s="247">
        <f t="shared" si="3"/>
        <v>0</v>
      </c>
      <c r="I187" s="467"/>
      <c r="J187" s="468"/>
      <c r="K187" s="468"/>
      <c r="L187" s="468">
        <v>0</v>
      </c>
      <c r="M187" s="466"/>
    </row>
    <row r="188" spans="1:13" s="11" customFormat="1" ht="77.25">
      <c r="A188" s="465" t="s">
        <v>517</v>
      </c>
      <c r="B188" s="12"/>
      <c r="C188" s="12"/>
      <c r="D188" s="12" t="s">
        <v>1018</v>
      </c>
      <c r="E188" s="163"/>
      <c r="F188" s="12"/>
      <c r="G188" s="12"/>
      <c r="H188" s="247">
        <f t="shared" si="3"/>
        <v>8.1</v>
      </c>
      <c r="I188" s="467">
        <v>1.8</v>
      </c>
      <c r="J188" s="468">
        <v>1.8</v>
      </c>
      <c r="K188" s="468">
        <v>1</v>
      </c>
      <c r="L188" s="468">
        <v>3.5</v>
      </c>
      <c r="M188" s="466"/>
    </row>
    <row r="189" spans="1:13" s="11" customFormat="1" ht="77.25">
      <c r="A189" s="465" t="s">
        <v>517</v>
      </c>
      <c r="B189" s="12"/>
      <c r="C189" s="12"/>
      <c r="D189" s="12" t="s">
        <v>1018</v>
      </c>
      <c r="E189" s="163"/>
      <c r="F189" s="12"/>
      <c r="G189" s="12"/>
      <c r="H189" s="247">
        <f t="shared" si="3"/>
        <v>0</v>
      </c>
      <c r="I189" s="467"/>
      <c r="J189" s="468"/>
      <c r="K189" s="468"/>
      <c r="L189" s="468">
        <v>0</v>
      </c>
      <c r="M189" s="466"/>
    </row>
    <row r="190" spans="1:13" s="11" customFormat="1" ht="102.75">
      <c r="A190" s="465" t="s">
        <v>726</v>
      </c>
      <c r="B190" s="12"/>
      <c r="C190" s="12"/>
      <c r="D190" s="12" t="s">
        <v>1055</v>
      </c>
      <c r="E190" s="163"/>
      <c r="F190" s="12"/>
      <c r="G190" s="12"/>
      <c r="H190" s="247">
        <f t="shared" si="3"/>
        <v>8.5</v>
      </c>
      <c r="I190" s="467">
        <v>3</v>
      </c>
      <c r="J190" s="468">
        <v>3</v>
      </c>
      <c r="K190" s="468">
        <v>0.6</v>
      </c>
      <c r="L190" s="468">
        <v>1.9</v>
      </c>
      <c r="M190" s="466"/>
    </row>
    <row r="191" spans="1:13" s="11" customFormat="1" ht="102.75">
      <c r="A191" s="465" t="s">
        <v>726</v>
      </c>
      <c r="B191" s="12"/>
      <c r="C191" s="12"/>
      <c r="D191" s="12" t="s">
        <v>1055</v>
      </c>
      <c r="E191" s="163"/>
      <c r="F191" s="12"/>
      <c r="G191" s="12"/>
      <c r="H191" s="247">
        <f t="shared" si="3"/>
        <v>0</v>
      </c>
      <c r="I191" s="467"/>
      <c r="J191" s="468"/>
      <c r="K191" s="468"/>
      <c r="L191" s="468">
        <v>0</v>
      </c>
      <c r="M191" s="466"/>
    </row>
    <row r="192" spans="1:13" s="11" customFormat="1" ht="102.75">
      <c r="A192" s="465" t="s">
        <v>726</v>
      </c>
      <c r="B192" s="12"/>
      <c r="C192" s="12"/>
      <c r="D192" s="12" t="s">
        <v>1055</v>
      </c>
      <c r="E192" s="163"/>
      <c r="F192" s="12"/>
      <c r="G192" s="12"/>
      <c r="H192" s="247">
        <f t="shared" si="3"/>
        <v>0</v>
      </c>
      <c r="I192" s="467"/>
      <c r="J192" s="468"/>
      <c r="K192" s="468"/>
      <c r="L192" s="468">
        <v>0</v>
      </c>
      <c r="M192" s="466"/>
    </row>
    <row r="193" spans="1:13" s="11" customFormat="1" ht="102.75">
      <c r="A193" s="465" t="s">
        <v>726</v>
      </c>
      <c r="B193" s="12"/>
      <c r="C193" s="12"/>
      <c r="D193" s="12" t="s">
        <v>1055</v>
      </c>
      <c r="E193" s="163"/>
      <c r="F193" s="12"/>
      <c r="G193" s="12"/>
      <c r="H193" s="247">
        <f t="shared" si="3"/>
        <v>0</v>
      </c>
      <c r="I193" s="467"/>
      <c r="J193" s="468"/>
      <c r="K193" s="468"/>
      <c r="L193" s="468">
        <v>0</v>
      </c>
      <c r="M193" s="466"/>
    </row>
    <row r="194" spans="1:13" s="11" customFormat="1" ht="102.75">
      <c r="A194" s="465" t="s">
        <v>493</v>
      </c>
      <c r="B194" s="12"/>
      <c r="C194" s="12"/>
      <c r="D194" s="12" t="s">
        <v>1001</v>
      </c>
      <c r="E194" s="163"/>
      <c r="F194" s="12"/>
      <c r="G194" s="12"/>
      <c r="H194" s="247">
        <f t="shared" si="3"/>
        <v>7.6</v>
      </c>
      <c r="I194" s="467">
        <v>1.8</v>
      </c>
      <c r="J194" s="468">
        <v>1.8</v>
      </c>
      <c r="K194" s="468">
        <v>0.9</v>
      </c>
      <c r="L194" s="468">
        <v>3.1</v>
      </c>
      <c r="M194" s="466"/>
    </row>
    <row r="195" spans="1:13" s="11" customFormat="1" ht="102.75">
      <c r="A195" s="465" t="s">
        <v>493</v>
      </c>
      <c r="B195" s="12"/>
      <c r="C195" s="12"/>
      <c r="D195" s="12" t="s">
        <v>1001</v>
      </c>
      <c r="E195" s="163"/>
      <c r="F195" s="12"/>
      <c r="G195" s="12"/>
      <c r="H195" s="247">
        <f t="shared" si="3"/>
        <v>0</v>
      </c>
      <c r="I195" s="467"/>
      <c r="J195" s="468"/>
      <c r="K195" s="468"/>
      <c r="L195" s="468">
        <v>0</v>
      </c>
      <c r="M195" s="466"/>
    </row>
    <row r="196" spans="1:13" s="11" customFormat="1" ht="102.75">
      <c r="A196" s="465" t="s">
        <v>493</v>
      </c>
      <c r="B196" s="12"/>
      <c r="C196" s="12"/>
      <c r="D196" s="12" t="s">
        <v>1001</v>
      </c>
      <c r="E196" s="163"/>
      <c r="F196" s="12"/>
      <c r="G196" s="12"/>
      <c r="H196" s="247">
        <f t="shared" si="3"/>
        <v>0</v>
      </c>
      <c r="I196" s="467"/>
      <c r="J196" s="468"/>
      <c r="K196" s="468"/>
      <c r="L196" s="468">
        <v>0</v>
      </c>
      <c r="M196" s="466"/>
    </row>
    <row r="197" spans="1:13" s="11" customFormat="1" ht="77.25">
      <c r="A197" s="465" t="s">
        <v>498</v>
      </c>
      <c r="B197" s="12"/>
      <c r="C197" s="12"/>
      <c r="D197" s="12" t="s">
        <v>1061</v>
      </c>
      <c r="E197" s="163"/>
      <c r="F197" s="12"/>
      <c r="G197" s="12"/>
      <c r="H197" s="247">
        <f t="shared" si="3"/>
        <v>5.5</v>
      </c>
      <c r="I197" s="467">
        <v>1.5</v>
      </c>
      <c r="J197" s="468">
        <v>1.5</v>
      </c>
      <c r="K197" s="468">
        <v>0.9</v>
      </c>
      <c r="L197" s="468">
        <v>1.6</v>
      </c>
      <c r="M197" s="466"/>
    </row>
    <row r="198" spans="1:13" s="11" customFormat="1" ht="77.25">
      <c r="A198" s="465" t="s">
        <v>498</v>
      </c>
      <c r="B198" s="12"/>
      <c r="C198" s="12"/>
      <c r="D198" s="12" t="s">
        <v>1061</v>
      </c>
      <c r="E198" s="163"/>
      <c r="F198" s="12"/>
      <c r="G198" s="12"/>
      <c r="H198" s="247">
        <f t="shared" si="3"/>
        <v>0</v>
      </c>
      <c r="I198" s="467"/>
      <c r="J198" s="468"/>
      <c r="K198" s="468"/>
      <c r="L198" s="468">
        <v>0</v>
      </c>
      <c r="M198" s="466"/>
    </row>
    <row r="199" spans="1:13" s="11" customFormat="1" ht="77.25">
      <c r="A199" s="465" t="s">
        <v>498</v>
      </c>
      <c r="B199" s="12"/>
      <c r="C199" s="12"/>
      <c r="D199" s="12" t="s">
        <v>1061</v>
      </c>
      <c r="E199" s="163"/>
      <c r="F199" s="12"/>
      <c r="G199" s="12"/>
      <c r="H199" s="247">
        <f t="shared" si="3"/>
        <v>0</v>
      </c>
      <c r="I199" s="467"/>
      <c r="J199" s="468"/>
      <c r="K199" s="468"/>
      <c r="L199" s="468">
        <v>0</v>
      </c>
      <c r="M199" s="466"/>
    </row>
    <row r="200" spans="1:13" s="11" customFormat="1" ht="77.25">
      <c r="A200" s="465" t="s">
        <v>498</v>
      </c>
      <c r="B200" s="12"/>
      <c r="C200" s="12"/>
      <c r="D200" s="12" t="s">
        <v>1061</v>
      </c>
      <c r="E200" s="163"/>
      <c r="F200" s="12"/>
      <c r="G200" s="12"/>
      <c r="H200" s="247">
        <f t="shared" si="3"/>
        <v>0</v>
      </c>
      <c r="I200" s="467"/>
      <c r="J200" s="468"/>
      <c r="K200" s="468"/>
      <c r="L200" s="468">
        <v>0</v>
      </c>
      <c r="M200" s="466"/>
    </row>
    <row r="201" spans="1:13" s="11" customFormat="1" ht="77.25">
      <c r="A201" s="465" t="s">
        <v>707</v>
      </c>
      <c r="B201" s="12"/>
      <c r="C201" s="12"/>
      <c r="D201" s="12" t="s">
        <v>1162</v>
      </c>
      <c r="E201" s="163"/>
      <c r="F201" s="12"/>
      <c r="G201" s="12"/>
      <c r="H201" s="247">
        <f t="shared" si="3"/>
        <v>4.8</v>
      </c>
      <c r="I201" s="467">
        <v>1.2</v>
      </c>
      <c r="J201" s="468">
        <v>1.2</v>
      </c>
      <c r="K201" s="468">
        <v>0.5</v>
      </c>
      <c r="L201" s="468">
        <v>1.9</v>
      </c>
      <c r="M201" s="466"/>
    </row>
    <row r="202" spans="1:13" s="11" customFormat="1" ht="77.25">
      <c r="A202" s="465" t="s">
        <v>707</v>
      </c>
      <c r="B202" s="12"/>
      <c r="C202" s="12"/>
      <c r="D202" s="12" t="s">
        <v>1162</v>
      </c>
      <c r="E202" s="163"/>
      <c r="F202" s="12"/>
      <c r="G202" s="12"/>
      <c r="H202" s="247">
        <f t="shared" si="3"/>
        <v>0</v>
      </c>
      <c r="I202" s="467"/>
      <c r="J202" s="468"/>
      <c r="K202" s="468"/>
      <c r="L202" s="468">
        <v>0</v>
      </c>
      <c r="M202" s="466"/>
    </row>
    <row r="203" spans="1:13" s="11" customFormat="1" ht="64.5">
      <c r="A203" s="465" t="s">
        <v>658</v>
      </c>
      <c r="B203" s="12"/>
      <c r="C203" s="12"/>
      <c r="D203" s="12" t="s">
        <v>1108</v>
      </c>
      <c r="E203" s="163"/>
      <c r="F203" s="12"/>
      <c r="G203" s="12"/>
      <c r="H203" s="247">
        <f t="shared" si="3"/>
        <v>4.9</v>
      </c>
      <c r="I203" s="467">
        <v>1.8</v>
      </c>
      <c r="J203" s="468">
        <v>1.8</v>
      </c>
      <c r="K203" s="468">
        <v>0.4</v>
      </c>
      <c r="L203" s="468">
        <v>0.9</v>
      </c>
      <c r="M203" s="466"/>
    </row>
    <row r="204" spans="1:13" s="11" customFormat="1" ht="64.5">
      <c r="A204" s="465" t="s">
        <v>658</v>
      </c>
      <c r="B204" s="12"/>
      <c r="C204" s="12"/>
      <c r="D204" s="12" t="s">
        <v>1108</v>
      </c>
      <c r="E204" s="163"/>
      <c r="F204" s="12"/>
      <c r="G204" s="12"/>
      <c r="H204" s="247">
        <f t="shared" si="3"/>
        <v>0</v>
      </c>
      <c r="I204" s="467"/>
      <c r="J204" s="468"/>
      <c r="K204" s="468"/>
      <c r="L204" s="468">
        <v>0</v>
      </c>
      <c r="M204" s="466"/>
    </row>
    <row r="205" spans="1:13" s="11" customFormat="1" ht="64.5">
      <c r="A205" s="465" t="s">
        <v>658</v>
      </c>
      <c r="B205" s="12"/>
      <c r="C205" s="12"/>
      <c r="D205" s="12" t="s">
        <v>1163</v>
      </c>
      <c r="E205" s="163"/>
      <c r="F205" s="12"/>
      <c r="G205" s="12"/>
      <c r="H205" s="247">
        <f t="shared" si="3"/>
        <v>3.3</v>
      </c>
      <c r="I205" s="467">
        <v>1</v>
      </c>
      <c r="J205" s="468">
        <v>1</v>
      </c>
      <c r="K205" s="468">
        <v>0.5</v>
      </c>
      <c r="L205" s="468">
        <v>0.8</v>
      </c>
      <c r="M205" s="466"/>
    </row>
    <row r="206" spans="1:13" s="11" customFormat="1" ht="64.5">
      <c r="A206" s="465" t="s">
        <v>658</v>
      </c>
      <c r="B206" s="12"/>
      <c r="C206" s="12"/>
      <c r="D206" s="12" t="s">
        <v>1163</v>
      </c>
      <c r="E206" s="163"/>
      <c r="F206" s="12"/>
      <c r="G206" s="12"/>
      <c r="H206" s="247">
        <f t="shared" si="3"/>
        <v>0</v>
      </c>
      <c r="I206" s="467"/>
      <c r="J206" s="468"/>
      <c r="K206" s="468"/>
      <c r="L206" s="468">
        <v>0</v>
      </c>
      <c r="M206" s="466"/>
    </row>
    <row r="207" spans="1:13" s="11" customFormat="1" ht="77.25">
      <c r="A207" s="465" t="s">
        <v>737</v>
      </c>
      <c r="B207" s="12"/>
      <c r="C207" s="12"/>
      <c r="D207" s="12" t="s">
        <v>1111</v>
      </c>
      <c r="E207" s="163"/>
      <c r="F207" s="12"/>
      <c r="G207" s="12"/>
      <c r="H207" s="247">
        <f t="shared" si="3"/>
        <v>15.3</v>
      </c>
      <c r="I207" s="467">
        <v>3.4</v>
      </c>
      <c r="J207" s="468">
        <v>3.4</v>
      </c>
      <c r="K207" s="468">
        <v>1.5</v>
      </c>
      <c r="L207" s="468">
        <v>7</v>
      </c>
      <c r="M207" s="466"/>
    </row>
    <row r="208" spans="1:13" s="11" customFormat="1" ht="77.25">
      <c r="A208" s="465" t="s">
        <v>737</v>
      </c>
      <c r="B208" s="12"/>
      <c r="C208" s="12"/>
      <c r="D208" s="12" t="s">
        <v>1111</v>
      </c>
      <c r="E208" s="163"/>
      <c r="F208" s="12"/>
      <c r="G208" s="12"/>
      <c r="H208" s="247">
        <f t="shared" si="3"/>
        <v>0</v>
      </c>
      <c r="I208" s="467"/>
      <c r="J208" s="468"/>
      <c r="K208" s="468"/>
      <c r="L208" s="468">
        <v>0</v>
      </c>
      <c r="M208" s="466"/>
    </row>
    <row r="209" spans="1:13" s="11" customFormat="1" ht="77.25">
      <c r="A209" s="465" t="s">
        <v>737</v>
      </c>
      <c r="B209" s="12"/>
      <c r="C209" s="12"/>
      <c r="D209" s="12" t="s">
        <v>1164</v>
      </c>
      <c r="E209" s="163"/>
      <c r="F209" s="12"/>
      <c r="G209" s="12"/>
      <c r="H209" s="247">
        <f t="shared" si="3"/>
        <v>0</v>
      </c>
      <c r="I209" s="467"/>
      <c r="J209" s="468"/>
      <c r="K209" s="468"/>
      <c r="L209" s="468">
        <v>0</v>
      </c>
      <c r="M209" s="466"/>
    </row>
    <row r="210" spans="1:13" s="11" customFormat="1" ht="64.5">
      <c r="A210" s="465" t="s">
        <v>813</v>
      </c>
      <c r="B210" s="12"/>
      <c r="C210" s="12"/>
      <c r="D210" s="12" t="s">
        <v>1040</v>
      </c>
      <c r="E210" s="163"/>
      <c r="F210" s="12"/>
      <c r="G210" s="12"/>
      <c r="H210" s="247">
        <f t="shared" si="3"/>
        <v>5.5</v>
      </c>
      <c r="I210" s="467">
        <v>1.6</v>
      </c>
      <c r="J210" s="468">
        <v>1.6</v>
      </c>
      <c r="K210" s="468">
        <v>0.7</v>
      </c>
      <c r="L210" s="468">
        <v>1.6</v>
      </c>
      <c r="M210" s="466"/>
    </row>
    <row r="211" spans="1:13" s="11" customFormat="1" ht="64.5">
      <c r="A211" s="465" t="s">
        <v>813</v>
      </c>
      <c r="B211" s="12"/>
      <c r="C211" s="12"/>
      <c r="D211" s="12" t="s">
        <v>1040</v>
      </c>
      <c r="E211" s="163"/>
      <c r="F211" s="12"/>
      <c r="G211" s="12"/>
      <c r="H211" s="247">
        <f t="shared" si="3"/>
        <v>0</v>
      </c>
      <c r="I211" s="467"/>
      <c r="J211" s="468"/>
      <c r="K211" s="468"/>
      <c r="L211" s="468">
        <v>0</v>
      </c>
      <c r="M211" s="466"/>
    </row>
    <row r="212" spans="1:13" s="11" customFormat="1" ht="64.5">
      <c r="A212" s="465" t="s">
        <v>813</v>
      </c>
      <c r="B212" s="12"/>
      <c r="C212" s="12"/>
      <c r="D212" s="12" t="s">
        <v>1040</v>
      </c>
      <c r="E212" s="163"/>
      <c r="F212" s="12"/>
      <c r="G212" s="12"/>
      <c r="H212" s="247">
        <f t="shared" si="3"/>
        <v>0</v>
      </c>
      <c r="I212" s="467"/>
      <c r="J212" s="468"/>
      <c r="K212" s="468"/>
      <c r="L212" s="468">
        <v>0</v>
      </c>
      <c r="M212" s="466"/>
    </row>
    <row r="213" spans="1:13" s="11" customFormat="1" ht="64.5">
      <c r="A213" s="465" t="s">
        <v>701</v>
      </c>
      <c r="B213" s="12"/>
      <c r="C213" s="12"/>
      <c r="D213" s="12" t="s">
        <v>1103</v>
      </c>
      <c r="E213" s="163"/>
      <c r="F213" s="12"/>
      <c r="G213" s="12"/>
      <c r="H213" s="247">
        <f t="shared" si="3"/>
        <v>21.631</v>
      </c>
      <c r="I213" s="467">
        <v>5.6</v>
      </c>
      <c r="J213" s="468">
        <v>7.931</v>
      </c>
      <c r="K213" s="468">
        <v>0.9</v>
      </c>
      <c r="L213" s="468">
        <v>7.2</v>
      </c>
      <c r="M213" s="466"/>
    </row>
    <row r="214" spans="1:13" s="11" customFormat="1" ht="64.5">
      <c r="A214" s="465" t="s">
        <v>701</v>
      </c>
      <c r="B214" s="12"/>
      <c r="C214" s="12"/>
      <c r="D214" s="12" t="s">
        <v>1103</v>
      </c>
      <c r="E214" s="163"/>
      <c r="F214" s="12"/>
      <c r="G214" s="12"/>
      <c r="H214" s="247">
        <f aca="true" t="shared" si="4" ref="H214:H277">I214+J214+K214+L214+M214</f>
        <v>0</v>
      </c>
      <c r="I214" s="467"/>
      <c r="J214" s="468"/>
      <c r="K214" s="468"/>
      <c r="L214" s="468">
        <v>0</v>
      </c>
      <c r="M214" s="466"/>
    </row>
    <row r="215" spans="1:13" s="11" customFormat="1" ht="64.5">
      <c r="A215" s="465" t="s">
        <v>701</v>
      </c>
      <c r="B215" s="12"/>
      <c r="C215" s="12"/>
      <c r="D215" s="12" t="s">
        <v>1103</v>
      </c>
      <c r="E215" s="163"/>
      <c r="F215" s="12"/>
      <c r="G215" s="12"/>
      <c r="H215" s="247">
        <f t="shared" si="4"/>
        <v>0</v>
      </c>
      <c r="I215" s="467"/>
      <c r="J215" s="468"/>
      <c r="K215" s="468"/>
      <c r="L215" s="468">
        <v>0</v>
      </c>
      <c r="M215" s="466"/>
    </row>
    <row r="216" spans="1:13" s="11" customFormat="1" ht="77.25">
      <c r="A216" s="465" t="s">
        <v>510</v>
      </c>
      <c r="B216" s="12"/>
      <c r="C216" s="12"/>
      <c r="D216" s="12" t="s">
        <v>1020</v>
      </c>
      <c r="E216" s="163"/>
      <c r="F216" s="12"/>
      <c r="G216" s="12"/>
      <c r="H216" s="247">
        <f t="shared" si="4"/>
        <v>9.5</v>
      </c>
      <c r="I216" s="467">
        <v>2.2</v>
      </c>
      <c r="J216" s="468">
        <v>2.2</v>
      </c>
      <c r="K216" s="468">
        <v>1.2</v>
      </c>
      <c r="L216" s="468">
        <v>3.9</v>
      </c>
      <c r="M216" s="466"/>
    </row>
    <row r="217" spans="1:13" s="11" customFormat="1" ht="77.25">
      <c r="A217" s="465" t="s">
        <v>510</v>
      </c>
      <c r="B217" s="12"/>
      <c r="C217" s="12"/>
      <c r="D217" s="12" t="s">
        <v>1020</v>
      </c>
      <c r="E217" s="163"/>
      <c r="F217" s="12"/>
      <c r="G217" s="12"/>
      <c r="H217" s="247">
        <f t="shared" si="4"/>
        <v>0</v>
      </c>
      <c r="I217" s="467"/>
      <c r="J217" s="468"/>
      <c r="K217" s="468"/>
      <c r="L217" s="468">
        <v>0</v>
      </c>
      <c r="M217" s="466"/>
    </row>
    <row r="218" spans="1:13" s="11" customFormat="1" ht="64.5">
      <c r="A218" s="465" t="s">
        <v>503</v>
      </c>
      <c r="B218" s="12"/>
      <c r="C218" s="12"/>
      <c r="D218" s="12" t="s">
        <v>1099</v>
      </c>
      <c r="E218" s="163"/>
      <c r="F218" s="12"/>
      <c r="G218" s="12"/>
      <c r="H218" s="247">
        <f t="shared" si="4"/>
        <v>5.2</v>
      </c>
      <c r="I218" s="467">
        <v>1</v>
      </c>
      <c r="J218" s="468">
        <v>1</v>
      </c>
      <c r="K218" s="468">
        <v>0.8</v>
      </c>
      <c r="L218" s="468">
        <v>2.4</v>
      </c>
      <c r="M218" s="466"/>
    </row>
    <row r="219" spans="1:13" s="11" customFormat="1" ht="64.5">
      <c r="A219" s="465" t="s">
        <v>503</v>
      </c>
      <c r="B219" s="12"/>
      <c r="C219" s="12"/>
      <c r="D219" s="12" t="s">
        <v>1099</v>
      </c>
      <c r="E219" s="163"/>
      <c r="F219" s="12"/>
      <c r="G219" s="12"/>
      <c r="H219" s="247">
        <f t="shared" si="4"/>
        <v>0</v>
      </c>
      <c r="I219" s="467"/>
      <c r="J219" s="468"/>
      <c r="K219" s="468"/>
      <c r="L219" s="468">
        <v>0</v>
      </c>
      <c r="M219" s="466"/>
    </row>
    <row r="220" spans="1:13" s="11" customFormat="1" ht="64.5">
      <c r="A220" s="465" t="s">
        <v>935</v>
      </c>
      <c r="B220" s="12"/>
      <c r="C220" s="12"/>
      <c r="D220" s="12" t="s">
        <v>1023</v>
      </c>
      <c r="E220" s="163"/>
      <c r="F220" s="12"/>
      <c r="G220" s="12"/>
      <c r="H220" s="247">
        <f t="shared" si="4"/>
        <v>8.2</v>
      </c>
      <c r="I220" s="467">
        <v>2.1</v>
      </c>
      <c r="J220" s="468">
        <v>2.1</v>
      </c>
      <c r="K220" s="468">
        <v>0.9</v>
      </c>
      <c r="L220" s="468">
        <v>3.1</v>
      </c>
      <c r="M220" s="466"/>
    </row>
    <row r="221" spans="1:13" s="11" customFormat="1" ht="64.5">
      <c r="A221" s="465" t="s">
        <v>935</v>
      </c>
      <c r="B221" s="12"/>
      <c r="C221" s="12"/>
      <c r="D221" s="12" t="s">
        <v>1023</v>
      </c>
      <c r="E221" s="163"/>
      <c r="F221" s="12"/>
      <c r="G221" s="12"/>
      <c r="H221" s="247">
        <f t="shared" si="4"/>
        <v>0</v>
      </c>
      <c r="I221" s="467"/>
      <c r="J221" s="468"/>
      <c r="K221" s="468"/>
      <c r="L221" s="468">
        <v>0</v>
      </c>
      <c r="M221" s="466"/>
    </row>
    <row r="222" spans="1:13" s="11" customFormat="1" ht="64.5">
      <c r="A222" s="465" t="s">
        <v>935</v>
      </c>
      <c r="B222" s="12"/>
      <c r="C222" s="12"/>
      <c r="D222" s="12" t="s">
        <v>1165</v>
      </c>
      <c r="E222" s="163"/>
      <c r="F222" s="12"/>
      <c r="G222" s="12"/>
      <c r="H222" s="247">
        <f t="shared" si="4"/>
        <v>2.2</v>
      </c>
      <c r="I222" s="467">
        <v>0.7</v>
      </c>
      <c r="J222" s="468">
        <v>0.7</v>
      </c>
      <c r="K222" s="468">
        <v>0</v>
      </c>
      <c r="L222" s="468">
        <v>0.8</v>
      </c>
      <c r="M222" s="466"/>
    </row>
    <row r="223" spans="1:13" s="11" customFormat="1" ht="64.5">
      <c r="A223" s="465" t="s">
        <v>935</v>
      </c>
      <c r="B223" s="12"/>
      <c r="C223" s="12"/>
      <c r="D223" s="12" t="s">
        <v>1023</v>
      </c>
      <c r="E223" s="163"/>
      <c r="F223" s="12"/>
      <c r="G223" s="12"/>
      <c r="H223" s="247">
        <f t="shared" si="4"/>
        <v>0</v>
      </c>
      <c r="I223" s="467"/>
      <c r="J223" s="468"/>
      <c r="K223" s="468"/>
      <c r="L223" s="468">
        <v>0</v>
      </c>
      <c r="M223" s="466"/>
    </row>
    <row r="224" spans="1:13" s="11" customFormat="1" ht="64.5">
      <c r="A224" s="465" t="s">
        <v>935</v>
      </c>
      <c r="B224" s="12"/>
      <c r="C224" s="12"/>
      <c r="D224" s="12" t="s">
        <v>1023</v>
      </c>
      <c r="E224" s="163"/>
      <c r="F224" s="12"/>
      <c r="G224" s="12"/>
      <c r="H224" s="247">
        <f t="shared" si="4"/>
        <v>0</v>
      </c>
      <c r="I224" s="467"/>
      <c r="J224" s="468"/>
      <c r="K224" s="468"/>
      <c r="L224" s="468">
        <v>0</v>
      </c>
      <c r="M224" s="466"/>
    </row>
    <row r="225" spans="1:13" s="11" customFormat="1" ht="64.5">
      <c r="A225" s="465" t="s">
        <v>935</v>
      </c>
      <c r="B225" s="12"/>
      <c r="C225" s="12"/>
      <c r="D225" s="12" t="s">
        <v>1023</v>
      </c>
      <c r="E225" s="163"/>
      <c r="F225" s="12"/>
      <c r="G225" s="12"/>
      <c r="H225" s="247">
        <f t="shared" si="4"/>
        <v>0</v>
      </c>
      <c r="I225" s="467"/>
      <c r="J225" s="468"/>
      <c r="K225" s="468"/>
      <c r="L225" s="468">
        <v>0</v>
      </c>
      <c r="M225" s="466"/>
    </row>
    <row r="226" spans="1:13" s="11" customFormat="1" ht="64.5">
      <c r="A226" s="465" t="s">
        <v>814</v>
      </c>
      <c r="B226" s="12"/>
      <c r="C226" s="12"/>
      <c r="D226" s="12" t="s">
        <v>1105</v>
      </c>
      <c r="E226" s="163"/>
      <c r="F226" s="12"/>
      <c r="G226" s="12"/>
      <c r="H226" s="247">
        <f t="shared" si="4"/>
        <v>7.9</v>
      </c>
      <c r="I226" s="467">
        <v>1.4</v>
      </c>
      <c r="J226" s="468">
        <v>1.4</v>
      </c>
      <c r="K226" s="468">
        <v>1.2</v>
      </c>
      <c r="L226" s="468">
        <v>3.9</v>
      </c>
      <c r="M226" s="466"/>
    </row>
    <row r="227" spans="1:13" s="11" customFormat="1" ht="64.5">
      <c r="A227" s="465" t="s">
        <v>814</v>
      </c>
      <c r="B227" s="12"/>
      <c r="C227" s="12"/>
      <c r="D227" s="12" t="s">
        <v>1105</v>
      </c>
      <c r="E227" s="163"/>
      <c r="F227" s="12"/>
      <c r="G227" s="12"/>
      <c r="H227" s="247">
        <f t="shared" si="4"/>
        <v>0</v>
      </c>
      <c r="I227" s="467"/>
      <c r="J227" s="468"/>
      <c r="K227" s="468"/>
      <c r="L227" s="468">
        <v>0</v>
      </c>
      <c r="M227" s="466"/>
    </row>
    <row r="228" spans="1:13" s="11" customFormat="1" ht="77.25">
      <c r="A228" s="465" t="s">
        <v>717</v>
      </c>
      <c r="B228" s="12"/>
      <c r="C228" s="12"/>
      <c r="D228" s="12" t="s">
        <v>1042</v>
      </c>
      <c r="E228" s="163"/>
      <c r="F228" s="12"/>
      <c r="G228" s="12"/>
      <c r="H228" s="247">
        <f t="shared" si="4"/>
        <v>8</v>
      </c>
      <c r="I228" s="467">
        <v>1.2</v>
      </c>
      <c r="J228" s="468">
        <v>1.2</v>
      </c>
      <c r="K228" s="468">
        <v>1</v>
      </c>
      <c r="L228" s="468">
        <v>4.6</v>
      </c>
      <c r="M228" s="466"/>
    </row>
    <row r="229" spans="1:13" s="11" customFormat="1" ht="77.25">
      <c r="A229" s="465" t="s">
        <v>717</v>
      </c>
      <c r="B229" s="12"/>
      <c r="C229" s="12"/>
      <c r="D229" s="12" t="s">
        <v>1042</v>
      </c>
      <c r="E229" s="163"/>
      <c r="F229" s="12"/>
      <c r="G229" s="12"/>
      <c r="H229" s="247">
        <f t="shared" si="4"/>
        <v>0</v>
      </c>
      <c r="I229" s="467"/>
      <c r="J229" s="468"/>
      <c r="K229" s="468"/>
      <c r="L229" s="468">
        <v>0</v>
      </c>
      <c r="M229" s="466"/>
    </row>
    <row r="230" spans="1:13" s="11" customFormat="1" ht="77.25">
      <c r="A230" s="465" t="s">
        <v>717</v>
      </c>
      <c r="B230" s="12"/>
      <c r="C230" s="12"/>
      <c r="D230" s="12" t="s">
        <v>1042</v>
      </c>
      <c r="E230" s="163"/>
      <c r="F230" s="12"/>
      <c r="G230" s="12"/>
      <c r="H230" s="247">
        <f t="shared" si="4"/>
        <v>0</v>
      </c>
      <c r="I230" s="467"/>
      <c r="J230" s="468"/>
      <c r="K230" s="468"/>
      <c r="L230" s="468">
        <v>0</v>
      </c>
      <c r="M230" s="466"/>
    </row>
    <row r="231" spans="1:13" s="11" customFormat="1" ht="102.75">
      <c r="A231" s="465" t="s">
        <v>495</v>
      </c>
      <c r="B231" s="12"/>
      <c r="C231" s="12"/>
      <c r="D231" s="12" t="s">
        <v>1074</v>
      </c>
      <c r="E231" s="163"/>
      <c r="F231" s="12"/>
      <c r="G231" s="12"/>
      <c r="H231" s="247">
        <f t="shared" si="4"/>
        <v>10.6</v>
      </c>
      <c r="I231" s="467">
        <v>3</v>
      </c>
      <c r="J231" s="468">
        <v>3</v>
      </c>
      <c r="K231" s="468">
        <v>1</v>
      </c>
      <c r="L231" s="468">
        <v>3.6</v>
      </c>
      <c r="M231" s="466"/>
    </row>
    <row r="232" spans="1:13" s="11" customFormat="1" ht="102.75">
      <c r="A232" s="465" t="s">
        <v>495</v>
      </c>
      <c r="B232" s="12"/>
      <c r="C232" s="12"/>
      <c r="D232" s="12" t="s">
        <v>1074</v>
      </c>
      <c r="E232" s="163"/>
      <c r="F232" s="12"/>
      <c r="G232" s="12"/>
      <c r="H232" s="247">
        <f t="shared" si="4"/>
        <v>0</v>
      </c>
      <c r="I232" s="467"/>
      <c r="J232" s="468"/>
      <c r="K232" s="468"/>
      <c r="L232" s="468">
        <v>0</v>
      </c>
      <c r="M232" s="466"/>
    </row>
    <row r="233" spans="1:13" s="11" customFormat="1" ht="102.75">
      <c r="A233" s="465" t="s">
        <v>495</v>
      </c>
      <c r="B233" s="12"/>
      <c r="C233" s="12"/>
      <c r="D233" s="12" t="s">
        <v>1074</v>
      </c>
      <c r="E233" s="163"/>
      <c r="F233" s="12"/>
      <c r="G233" s="12"/>
      <c r="H233" s="247">
        <f t="shared" si="4"/>
        <v>0</v>
      </c>
      <c r="I233" s="467"/>
      <c r="J233" s="468"/>
      <c r="K233" s="468"/>
      <c r="L233" s="468">
        <v>0</v>
      </c>
      <c r="M233" s="466"/>
    </row>
    <row r="234" spans="1:13" s="11" customFormat="1" ht="102.75">
      <c r="A234" s="465" t="s">
        <v>495</v>
      </c>
      <c r="B234" s="12"/>
      <c r="C234" s="12"/>
      <c r="D234" s="12" t="s">
        <v>1074</v>
      </c>
      <c r="E234" s="163"/>
      <c r="F234" s="12"/>
      <c r="G234" s="12"/>
      <c r="H234" s="247">
        <f t="shared" si="4"/>
        <v>0</v>
      </c>
      <c r="I234" s="467"/>
      <c r="J234" s="468"/>
      <c r="K234" s="468"/>
      <c r="L234" s="468">
        <v>0</v>
      </c>
      <c r="M234" s="466"/>
    </row>
    <row r="235" spans="1:13" s="11" customFormat="1" ht="64.5">
      <c r="A235" s="465" t="s">
        <v>706</v>
      </c>
      <c r="B235" s="12"/>
      <c r="C235" s="12"/>
      <c r="D235" s="12" t="s">
        <v>1166</v>
      </c>
      <c r="E235" s="163"/>
      <c r="F235" s="12"/>
      <c r="G235" s="12"/>
      <c r="H235" s="247">
        <f t="shared" si="4"/>
        <v>5</v>
      </c>
      <c r="I235" s="467">
        <v>1.2</v>
      </c>
      <c r="J235" s="468">
        <v>1.2</v>
      </c>
      <c r="K235" s="468">
        <v>0.9</v>
      </c>
      <c r="L235" s="468">
        <v>1.7</v>
      </c>
      <c r="M235" s="466"/>
    </row>
    <row r="236" spans="1:13" s="11" customFormat="1" ht="64.5">
      <c r="A236" s="465" t="s">
        <v>706</v>
      </c>
      <c r="B236" s="12"/>
      <c r="C236" s="12"/>
      <c r="D236" s="12" t="s">
        <v>1166</v>
      </c>
      <c r="E236" s="163"/>
      <c r="F236" s="12"/>
      <c r="G236" s="12"/>
      <c r="H236" s="247">
        <f t="shared" si="4"/>
        <v>0</v>
      </c>
      <c r="I236" s="467"/>
      <c r="J236" s="468"/>
      <c r="K236" s="468"/>
      <c r="L236" s="468">
        <v>0</v>
      </c>
      <c r="M236" s="466"/>
    </row>
    <row r="237" spans="1:13" s="11" customFormat="1" ht="115.5">
      <c r="A237" s="465" t="s">
        <v>815</v>
      </c>
      <c r="B237" s="12"/>
      <c r="C237" s="12"/>
      <c r="D237" s="12" t="s">
        <v>1120</v>
      </c>
      <c r="E237" s="163"/>
      <c r="F237" s="12"/>
      <c r="G237" s="12"/>
      <c r="H237" s="247">
        <f t="shared" si="4"/>
        <v>3.5</v>
      </c>
      <c r="I237" s="467">
        <v>1.2</v>
      </c>
      <c r="J237" s="468">
        <v>1.2</v>
      </c>
      <c r="K237" s="468">
        <v>0.3</v>
      </c>
      <c r="L237" s="468">
        <v>0.8</v>
      </c>
      <c r="M237" s="466"/>
    </row>
    <row r="238" spans="1:13" s="11" customFormat="1" ht="115.5">
      <c r="A238" s="465" t="s">
        <v>815</v>
      </c>
      <c r="B238" s="12"/>
      <c r="C238" s="12"/>
      <c r="D238" s="12" t="s">
        <v>1120</v>
      </c>
      <c r="E238" s="163"/>
      <c r="F238" s="12"/>
      <c r="G238" s="12"/>
      <c r="H238" s="247">
        <f t="shared" si="4"/>
        <v>0</v>
      </c>
      <c r="I238" s="467"/>
      <c r="J238" s="468"/>
      <c r="K238" s="468"/>
      <c r="L238" s="468">
        <v>0</v>
      </c>
      <c r="M238" s="466"/>
    </row>
    <row r="239" spans="1:13" s="11" customFormat="1" ht="115.5">
      <c r="A239" s="465" t="s">
        <v>815</v>
      </c>
      <c r="B239" s="12"/>
      <c r="C239" s="12"/>
      <c r="D239" s="12" t="s">
        <v>1120</v>
      </c>
      <c r="E239" s="163"/>
      <c r="F239" s="12"/>
      <c r="G239" s="12"/>
      <c r="H239" s="247">
        <f t="shared" si="4"/>
        <v>0</v>
      </c>
      <c r="I239" s="467"/>
      <c r="J239" s="468"/>
      <c r="K239" s="468"/>
      <c r="L239" s="468">
        <v>0</v>
      </c>
      <c r="M239" s="466"/>
    </row>
    <row r="240" spans="1:13" s="11" customFormat="1" ht="64.5">
      <c r="A240" s="465" t="s">
        <v>721</v>
      </c>
      <c r="B240" s="12"/>
      <c r="C240" s="12"/>
      <c r="D240" s="12" t="s">
        <v>1047</v>
      </c>
      <c r="E240" s="163"/>
      <c r="F240" s="12"/>
      <c r="G240" s="12"/>
      <c r="H240" s="247">
        <f t="shared" si="4"/>
        <v>15.7</v>
      </c>
      <c r="I240" s="467">
        <v>3</v>
      </c>
      <c r="J240" s="468">
        <v>3</v>
      </c>
      <c r="K240" s="468">
        <v>1.9</v>
      </c>
      <c r="L240" s="468">
        <v>7.8</v>
      </c>
      <c r="M240" s="466"/>
    </row>
    <row r="241" spans="1:13" s="11" customFormat="1" ht="64.5">
      <c r="A241" s="465" t="s">
        <v>721</v>
      </c>
      <c r="B241" s="12"/>
      <c r="C241" s="12"/>
      <c r="D241" s="12" t="s">
        <v>1047</v>
      </c>
      <c r="E241" s="163"/>
      <c r="F241" s="12"/>
      <c r="G241" s="12"/>
      <c r="H241" s="247">
        <f t="shared" si="4"/>
        <v>0</v>
      </c>
      <c r="I241" s="467"/>
      <c r="J241" s="468"/>
      <c r="K241" s="468"/>
      <c r="L241" s="468">
        <v>0</v>
      </c>
      <c r="M241" s="466"/>
    </row>
    <row r="242" spans="1:13" s="11" customFormat="1" ht="64.5">
      <c r="A242" s="465" t="s">
        <v>721</v>
      </c>
      <c r="B242" s="12"/>
      <c r="C242" s="12"/>
      <c r="D242" s="12" t="s">
        <v>1047</v>
      </c>
      <c r="E242" s="163"/>
      <c r="F242" s="12"/>
      <c r="G242" s="12"/>
      <c r="H242" s="247">
        <f t="shared" si="4"/>
        <v>0</v>
      </c>
      <c r="I242" s="467"/>
      <c r="J242" s="468"/>
      <c r="K242" s="468"/>
      <c r="L242" s="468">
        <v>0</v>
      </c>
      <c r="M242" s="466"/>
    </row>
    <row r="243" spans="1:13" s="11" customFormat="1" ht="64.5">
      <c r="A243" s="465" t="s">
        <v>721</v>
      </c>
      <c r="B243" s="12"/>
      <c r="C243" s="12"/>
      <c r="D243" s="12" t="s">
        <v>1047</v>
      </c>
      <c r="E243" s="163"/>
      <c r="F243" s="12"/>
      <c r="G243" s="12"/>
      <c r="H243" s="247">
        <f t="shared" si="4"/>
        <v>0</v>
      </c>
      <c r="I243" s="467"/>
      <c r="J243" s="468"/>
      <c r="K243" s="468"/>
      <c r="L243" s="468">
        <v>0</v>
      </c>
      <c r="M243" s="466"/>
    </row>
    <row r="244" spans="1:13" s="11" customFormat="1" ht="102.75">
      <c r="A244" s="465" t="s">
        <v>735</v>
      </c>
      <c r="B244" s="12"/>
      <c r="C244" s="12"/>
      <c r="D244" s="12" t="s">
        <v>1075</v>
      </c>
      <c r="E244" s="163"/>
      <c r="F244" s="12"/>
      <c r="G244" s="12"/>
      <c r="H244" s="247">
        <f t="shared" si="4"/>
        <v>7.5</v>
      </c>
      <c r="I244" s="467">
        <v>1.8</v>
      </c>
      <c r="J244" s="468">
        <v>1.8</v>
      </c>
      <c r="K244" s="468">
        <v>0.7</v>
      </c>
      <c r="L244" s="468">
        <v>3.2</v>
      </c>
      <c r="M244" s="466"/>
    </row>
    <row r="245" spans="1:13" s="11" customFormat="1" ht="102.75">
      <c r="A245" s="465" t="s">
        <v>735</v>
      </c>
      <c r="B245" s="12"/>
      <c r="C245" s="12"/>
      <c r="D245" s="12" t="s">
        <v>1075</v>
      </c>
      <c r="E245" s="163"/>
      <c r="F245" s="12"/>
      <c r="G245" s="12"/>
      <c r="H245" s="247">
        <f t="shared" si="4"/>
        <v>0</v>
      </c>
      <c r="I245" s="467"/>
      <c r="J245" s="468"/>
      <c r="K245" s="468"/>
      <c r="L245" s="468">
        <v>0</v>
      </c>
      <c r="M245" s="466"/>
    </row>
    <row r="246" spans="1:13" s="11" customFormat="1" ht="64.5">
      <c r="A246" s="465" t="s">
        <v>816</v>
      </c>
      <c r="B246" s="12"/>
      <c r="C246" s="12"/>
      <c r="D246" s="12" t="s">
        <v>1076</v>
      </c>
      <c r="E246" s="163"/>
      <c r="F246" s="12"/>
      <c r="G246" s="12"/>
      <c r="H246" s="247">
        <f t="shared" si="4"/>
        <v>10.1</v>
      </c>
      <c r="I246" s="467">
        <v>2.4</v>
      </c>
      <c r="J246" s="468">
        <v>2.4</v>
      </c>
      <c r="K246" s="468">
        <v>1.5</v>
      </c>
      <c r="L246" s="468">
        <v>3.8</v>
      </c>
      <c r="M246" s="466"/>
    </row>
    <row r="247" spans="1:13" s="11" customFormat="1" ht="64.5">
      <c r="A247" s="465" t="s">
        <v>816</v>
      </c>
      <c r="B247" s="12"/>
      <c r="C247" s="12"/>
      <c r="D247" s="12" t="s">
        <v>1076</v>
      </c>
      <c r="E247" s="163"/>
      <c r="F247" s="12"/>
      <c r="G247" s="12"/>
      <c r="H247" s="247">
        <f t="shared" si="4"/>
        <v>0</v>
      </c>
      <c r="I247" s="467"/>
      <c r="J247" s="468"/>
      <c r="K247" s="468"/>
      <c r="L247" s="468">
        <v>0</v>
      </c>
      <c r="M247" s="466"/>
    </row>
    <row r="248" spans="1:13" s="11" customFormat="1" ht="64.5">
      <c r="A248" s="465" t="s">
        <v>816</v>
      </c>
      <c r="B248" s="12"/>
      <c r="C248" s="12"/>
      <c r="D248" s="12" t="s">
        <v>1076</v>
      </c>
      <c r="E248" s="163"/>
      <c r="F248" s="12"/>
      <c r="G248" s="12"/>
      <c r="H248" s="247">
        <f t="shared" si="4"/>
        <v>0</v>
      </c>
      <c r="I248" s="467"/>
      <c r="J248" s="468"/>
      <c r="K248" s="468"/>
      <c r="L248" s="468">
        <v>0</v>
      </c>
      <c r="M248" s="466"/>
    </row>
    <row r="249" spans="1:13" s="11" customFormat="1" ht="64.5">
      <c r="A249" s="465" t="s">
        <v>504</v>
      </c>
      <c r="B249" s="12"/>
      <c r="C249" s="12"/>
      <c r="D249" s="12" t="s">
        <v>1080</v>
      </c>
      <c r="E249" s="163"/>
      <c r="F249" s="12"/>
      <c r="G249" s="12"/>
      <c r="H249" s="247">
        <f t="shared" si="4"/>
        <v>4.5</v>
      </c>
      <c r="I249" s="467">
        <v>1</v>
      </c>
      <c r="J249" s="468">
        <v>1</v>
      </c>
      <c r="K249" s="468">
        <v>0.6</v>
      </c>
      <c r="L249" s="468">
        <v>1.9</v>
      </c>
      <c r="M249" s="466"/>
    </row>
    <row r="250" spans="1:13" s="11" customFormat="1" ht="64.5">
      <c r="A250" s="465" t="s">
        <v>504</v>
      </c>
      <c r="B250" s="12"/>
      <c r="C250" s="12"/>
      <c r="D250" s="12" t="s">
        <v>1080</v>
      </c>
      <c r="E250" s="163"/>
      <c r="F250" s="12"/>
      <c r="G250" s="12"/>
      <c r="H250" s="247">
        <f t="shared" si="4"/>
        <v>0</v>
      </c>
      <c r="I250" s="467"/>
      <c r="J250" s="468"/>
      <c r="K250" s="468"/>
      <c r="L250" s="468">
        <v>0</v>
      </c>
      <c r="M250" s="466"/>
    </row>
    <row r="251" spans="1:13" s="11" customFormat="1" ht="64.5">
      <c r="A251" s="465" t="s">
        <v>502</v>
      </c>
      <c r="B251" s="12"/>
      <c r="C251" s="12"/>
      <c r="D251" s="12" t="s">
        <v>1051</v>
      </c>
      <c r="E251" s="163"/>
      <c r="F251" s="12"/>
      <c r="G251" s="12"/>
      <c r="H251" s="247">
        <f t="shared" si="4"/>
        <v>4.4</v>
      </c>
      <c r="I251" s="467">
        <v>0.8</v>
      </c>
      <c r="J251" s="468">
        <v>0.8</v>
      </c>
      <c r="K251" s="468">
        <v>0.7</v>
      </c>
      <c r="L251" s="468">
        <v>2.1</v>
      </c>
      <c r="M251" s="466"/>
    </row>
    <row r="252" spans="1:13" s="11" customFormat="1" ht="64.5">
      <c r="A252" s="465" t="s">
        <v>502</v>
      </c>
      <c r="B252" s="12"/>
      <c r="C252" s="12"/>
      <c r="D252" s="12" t="s">
        <v>1051</v>
      </c>
      <c r="E252" s="163"/>
      <c r="F252" s="12"/>
      <c r="G252" s="12"/>
      <c r="H252" s="247">
        <f t="shared" si="4"/>
        <v>0</v>
      </c>
      <c r="I252" s="467"/>
      <c r="J252" s="468"/>
      <c r="K252" s="468"/>
      <c r="L252" s="468">
        <v>0</v>
      </c>
      <c r="M252" s="466"/>
    </row>
    <row r="253" spans="1:13" s="11" customFormat="1" ht="64.5">
      <c r="A253" s="465" t="s">
        <v>502</v>
      </c>
      <c r="B253" s="12"/>
      <c r="C253" s="12"/>
      <c r="D253" s="12" t="s">
        <v>1051</v>
      </c>
      <c r="E253" s="163"/>
      <c r="F253" s="12"/>
      <c r="G253" s="12"/>
      <c r="H253" s="247">
        <f t="shared" si="4"/>
        <v>0</v>
      </c>
      <c r="I253" s="467"/>
      <c r="J253" s="468"/>
      <c r="K253" s="468"/>
      <c r="L253" s="468">
        <v>0</v>
      </c>
      <c r="M253" s="466"/>
    </row>
    <row r="254" spans="1:13" s="11" customFormat="1" ht="77.25">
      <c r="A254" s="465" t="s">
        <v>734</v>
      </c>
      <c r="B254" s="12"/>
      <c r="C254" s="12"/>
      <c r="D254" s="12" t="s">
        <v>1119</v>
      </c>
      <c r="E254" s="163"/>
      <c r="F254" s="12"/>
      <c r="G254" s="12"/>
      <c r="H254" s="247">
        <f t="shared" si="4"/>
        <v>9.2</v>
      </c>
      <c r="I254" s="467">
        <v>2.3</v>
      </c>
      <c r="J254" s="468">
        <v>2.3</v>
      </c>
      <c r="K254" s="468">
        <v>0.9</v>
      </c>
      <c r="L254" s="468">
        <v>3.7</v>
      </c>
      <c r="M254" s="466"/>
    </row>
    <row r="255" spans="1:13" s="11" customFormat="1" ht="77.25">
      <c r="A255" s="465" t="s">
        <v>734</v>
      </c>
      <c r="B255" s="12"/>
      <c r="C255" s="12"/>
      <c r="D255" s="12" t="s">
        <v>1119</v>
      </c>
      <c r="E255" s="163"/>
      <c r="F255" s="12"/>
      <c r="G255" s="12"/>
      <c r="H255" s="247">
        <f t="shared" si="4"/>
        <v>0</v>
      </c>
      <c r="I255" s="467"/>
      <c r="J255" s="468"/>
      <c r="K255" s="468"/>
      <c r="L255" s="468">
        <v>0</v>
      </c>
      <c r="M255" s="466"/>
    </row>
    <row r="256" spans="1:13" s="11" customFormat="1" ht="77.25">
      <c r="A256" s="465" t="s">
        <v>720</v>
      </c>
      <c r="B256" s="12"/>
      <c r="C256" s="12"/>
      <c r="D256" s="12" t="s">
        <v>1046</v>
      </c>
      <c r="E256" s="163"/>
      <c r="F256" s="12"/>
      <c r="G256" s="12"/>
      <c r="H256" s="247">
        <f t="shared" si="4"/>
        <v>8.5</v>
      </c>
      <c r="I256" s="467">
        <v>2</v>
      </c>
      <c r="J256" s="468">
        <v>2</v>
      </c>
      <c r="K256" s="468">
        <v>0.8</v>
      </c>
      <c r="L256" s="468">
        <v>3.7</v>
      </c>
      <c r="M256" s="466"/>
    </row>
    <row r="257" spans="1:13" s="11" customFormat="1" ht="77.25">
      <c r="A257" s="465" t="s">
        <v>720</v>
      </c>
      <c r="B257" s="12"/>
      <c r="C257" s="12"/>
      <c r="D257" s="12" t="s">
        <v>1046</v>
      </c>
      <c r="E257" s="163"/>
      <c r="F257" s="12"/>
      <c r="G257" s="12"/>
      <c r="H257" s="247">
        <f t="shared" si="4"/>
        <v>0</v>
      </c>
      <c r="I257" s="467"/>
      <c r="J257" s="468"/>
      <c r="K257" s="468"/>
      <c r="L257" s="468">
        <v>0</v>
      </c>
      <c r="M257" s="466"/>
    </row>
    <row r="258" spans="1:13" s="11" customFormat="1" ht="77.25">
      <c r="A258" s="465" t="s">
        <v>712</v>
      </c>
      <c r="B258" s="12"/>
      <c r="C258" s="12"/>
      <c r="D258" s="12" t="s">
        <v>1029</v>
      </c>
      <c r="E258" s="163"/>
      <c r="F258" s="12"/>
      <c r="G258" s="12"/>
      <c r="H258" s="247">
        <f t="shared" si="4"/>
        <v>11.3</v>
      </c>
      <c r="I258" s="467">
        <v>2.8</v>
      </c>
      <c r="J258" s="468">
        <v>2.8</v>
      </c>
      <c r="K258" s="468">
        <v>1.3</v>
      </c>
      <c r="L258" s="468">
        <v>4.4</v>
      </c>
      <c r="M258" s="466"/>
    </row>
    <row r="259" spans="1:13" s="11" customFormat="1" ht="77.25">
      <c r="A259" s="465" t="s">
        <v>712</v>
      </c>
      <c r="B259" s="12"/>
      <c r="C259" s="12"/>
      <c r="D259" s="12" t="s">
        <v>1029</v>
      </c>
      <c r="E259" s="163"/>
      <c r="F259" s="12"/>
      <c r="G259" s="12"/>
      <c r="H259" s="247">
        <f t="shared" si="4"/>
        <v>0</v>
      </c>
      <c r="I259" s="467"/>
      <c r="J259" s="468"/>
      <c r="K259" s="468"/>
      <c r="L259" s="468">
        <v>0</v>
      </c>
      <c r="M259" s="466"/>
    </row>
    <row r="260" spans="1:13" s="11" customFormat="1" ht="77.25">
      <c r="A260" s="465" t="s">
        <v>712</v>
      </c>
      <c r="B260" s="12"/>
      <c r="C260" s="12"/>
      <c r="D260" s="12" t="s">
        <v>1029</v>
      </c>
      <c r="E260" s="163"/>
      <c r="F260" s="12"/>
      <c r="G260" s="12"/>
      <c r="H260" s="247">
        <f t="shared" si="4"/>
        <v>0</v>
      </c>
      <c r="I260" s="467"/>
      <c r="J260" s="468"/>
      <c r="K260" s="468"/>
      <c r="L260" s="468">
        <v>0</v>
      </c>
      <c r="M260" s="466"/>
    </row>
    <row r="261" spans="1:13" s="11" customFormat="1" ht="77.25">
      <c r="A261" s="465" t="s">
        <v>817</v>
      </c>
      <c r="B261" s="12"/>
      <c r="C261" s="12"/>
      <c r="D261" s="12" t="s">
        <v>1002</v>
      </c>
      <c r="E261" s="163"/>
      <c r="F261" s="12"/>
      <c r="G261" s="12"/>
      <c r="H261" s="247">
        <f t="shared" si="4"/>
        <v>8.5</v>
      </c>
      <c r="I261" s="467">
        <v>1.7</v>
      </c>
      <c r="J261" s="468">
        <v>1.7</v>
      </c>
      <c r="K261" s="468">
        <v>0.8</v>
      </c>
      <c r="L261" s="468">
        <v>4.3</v>
      </c>
      <c r="M261" s="466"/>
    </row>
    <row r="262" spans="1:13" s="11" customFormat="1" ht="77.25">
      <c r="A262" s="465" t="s">
        <v>817</v>
      </c>
      <c r="B262" s="12"/>
      <c r="C262" s="12"/>
      <c r="D262" s="12" t="s">
        <v>1002</v>
      </c>
      <c r="E262" s="163"/>
      <c r="F262" s="12"/>
      <c r="G262" s="12"/>
      <c r="H262" s="247">
        <f t="shared" si="4"/>
        <v>0</v>
      </c>
      <c r="I262" s="467"/>
      <c r="J262" s="468"/>
      <c r="K262" s="468"/>
      <c r="L262" s="468">
        <v>0</v>
      </c>
      <c r="M262" s="466"/>
    </row>
    <row r="263" spans="1:13" s="11" customFormat="1" ht="77.25">
      <c r="A263" s="465" t="s">
        <v>733</v>
      </c>
      <c r="B263" s="12"/>
      <c r="C263" s="12"/>
      <c r="D263" s="12" t="s">
        <v>1071</v>
      </c>
      <c r="E263" s="163"/>
      <c r="F263" s="12"/>
      <c r="G263" s="12"/>
      <c r="H263" s="247">
        <f t="shared" si="4"/>
        <v>9.7</v>
      </c>
      <c r="I263" s="467">
        <v>2.2</v>
      </c>
      <c r="J263" s="468">
        <v>2.2</v>
      </c>
      <c r="K263" s="468">
        <v>1.1</v>
      </c>
      <c r="L263" s="468">
        <v>4.2</v>
      </c>
      <c r="M263" s="466"/>
    </row>
    <row r="264" spans="1:13" s="11" customFormat="1" ht="77.25">
      <c r="A264" s="465" t="s">
        <v>733</v>
      </c>
      <c r="B264" s="12"/>
      <c r="C264" s="12"/>
      <c r="D264" s="12" t="s">
        <v>1071</v>
      </c>
      <c r="E264" s="163"/>
      <c r="F264" s="12"/>
      <c r="G264" s="12"/>
      <c r="H264" s="247">
        <f t="shared" si="4"/>
        <v>0</v>
      </c>
      <c r="I264" s="467"/>
      <c r="J264" s="468"/>
      <c r="K264" s="468"/>
      <c r="L264" s="468">
        <v>0</v>
      </c>
      <c r="M264" s="466"/>
    </row>
    <row r="265" spans="1:13" s="11" customFormat="1" ht="77.25">
      <c r="A265" s="465" t="s">
        <v>695</v>
      </c>
      <c r="B265" s="12"/>
      <c r="C265" s="12"/>
      <c r="D265" s="12" t="s">
        <v>999</v>
      </c>
      <c r="E265" s="163"/>
      <c r="F265" s="12"/>
      <c r="G265" s="12"/>
      <c r="H265" s="247">
        <f t="shared" si="4"/>
        <v>11.213</v>
      </c>
      <c r="I265" s="467">
        <v>2.3</v>
      </c>
      <c r="J265" s="468">
        <v>2.3</v>
      </c>
      <c r="K265" s="468">
        <v>2.213</v>
      </c>
      <c r="L265" s="468">
        <v>4.4</v>
      </c>
      <c r="M265" s="466"/>
    </row>
    <row r="266" spans="1:13" s="11" customFormat="1" ht="77.25">
      <c r="A266" s="465" t="s">
        <v>695</v>
      </c>
      <c r="B266" s="12"/>
      <c r="C266" s="12"/>
      <c r="D266" s="12" t="s">
        <v>999</v>
      </c>
      <c r="E266" s="163"/>
      <c r="F266" s="12"/>
      <c r="G266" s="12"/>
      <c r="H266" s="247">
        <f t="shared" si="4"/>
        <v>0</v>
      </c>
      <c r="I266" s="467"/>
      <c r="J266" s="468"/>
      <c r="K266" s="468"/>
      <c r="L266" s="468">
        <v>0</v>
      </c>
      <c r="M266" s="466"/>
    </row>
    <row r="267" spans="1:13" s="11" customFormat="1" ht="77.25">
      <c r="A267" s="465" t="s">
        <v>695</v>
      </c>
      <c r="B267" s="12"/>
      <c r="C267" s="12"/>
      <c r="D267" s="12" t="s">
        <v>999</v>
      </c>
      <c r="E267" s="163"/>
      <c r="F267" s="12"/>
      <c r="G267" s="12"/>
      <c r="H267" s="247">
        <f t="shared" si="4"/>
        <v>0</v>
      </c>
      <c r="I267" s="467"/>
      <c r="J267" s="468"/>
      <c r="K267" s="468"/>
      <c r="L267" s="468">
        <v>0</v>
      </c>
      <c r="M267" s="466"/>
    </row>
    <row r="268" spans="1:13" s="11" customFormat="1" ht="64.5">
      <c r="A268" s="465" t="s">
        <v>818</v>
      </c>
      <c r="B268" s="12"/>
      <c r="C268" s="12"/>
      <c r="D268" s="12" t="s">
        <v>1072</v>
      </c>
      <c r="E268" s="163"/>
      <c r="F268" s="12"/>
      <c r="G268" s="12"/>
      <c r="H268" s="247">
        <f t="shared" si="4"/>
        <v>10.692</v>
      </c>
      <c r="I268" s="467">
        <v>3.846</v>
      </c>
      <c r="J268" s="468">
        <v>3.846</v>
      </c>
      <c r="K268" s="468">
        <v>0.9</v>
      </c>
      <c r="L268" s="468">
        <v>2.1</v>
      </c>
      <c r="M268" s="466"/>
    </row>
    <row r="269" spans="1:13" s="11" customFormat="1" ht="64.5">
      <c r="A269" s="465" t="s">
        <v>818</v>
      </c>
      <c r="B269" s="12"/>
      <c r="C269" s="12"/>
      <c r="D269" s="12" t="s">
        <v>1072</v>
      </c>
      <c r="E269" s="163"/>
      <c r="F269" s="12"/>
      <c r="G269" s="12"/>
      <c r="H269" s="247">
        <f t="shared" si="4"/>
        <v>0</v>
      </c>
      <c r="I269" s="467"/>
      <c r="J269" s="468"/>
      <c r="K269" s="468"/>
      <c r="L269" s="468">
        <v>0</v>
      </c>
      <c r="M269" s="466"/>
    </row>
    <row r="270" spans="1:13" s="11" customFormat="1" ht="77.25">
      <c r="A270" s="465" t="s">
        <v>688</v>
      </c>
      <c r="B270" s="12"/>
      <c r="C270" s="12"/>
      <c r="D270" s="12" t="s">
        <v>1096</v>
      </c>
      <c r="E270" s="163"/>
      <c r="F270" s="12"/>
      <c r="G270" s="12"/>
      <c r="H270" s="247">
        <f t="shared" si="4"/>
        <v>8</v>
      </c>
      <c r="I270" s="467">
        <v>1.8</v>
      </c>
      <c r="J270" s="468">
        <v>1.8</v>
      </c>
      <c r="K270" s="468">
        <v>0.9</v>
      </c>
      <c r="L270" s="468">
        <v>3.5</v>
      </c>
      <c r="M270" s="466"/>
    </row>
    <row r="271" spans="1:13" s="11" customFormat="1" ht="77.25">
      <c r="A271" s="465" t="s">
        <v>688</v>
      </c>
      <c r="B271" s="12"/>
      <c r="C271" s="12"/>
      <c r="D271" s="12" t="s">
        <v>1096</v>
      </c>
      <c r="E271" s="163"/>
      <c r="F271" s="12"/>
      <c r="G271" s="12"/>
      <c r="H271" s="247">
        <f t="shared" si="4"/>
        <v>0</v>
      </c>
      <c r="I271" s="467"/>
      <c r="J271" s="468"/>
      <c r="K271" s="468"/>
      <c r="L271" s="468">
        <v>0</v>
      </c>
      <c r="M271" s="466"/>
    </row>
    <row r="272" spans="1:13" s="11" customFormat="1" ht="102.75">
      <c r="A272" s="465" t="s">
        <v>704</v>
      </c>
      <c r="B272" s="12"/>
      <c r="C272" s="12"/>
      <c r="D272" s="12" t="s">
        <v>1013</v>
      </c>
      <c r="E272" s="163"/>
      <c r="F272" s="12"/>
      <c r="G272" s="12"/>
      <c r="H272" s="247">
        <f t="shared" si="4"/>
        <v>9.2</v>
      </c>
      <c r="I272" s="467">
        <v>2.3</v>
      </c>
      <c r="J272" s="468">
        <v>2.3</v>
      </c>
      <c r="K272" s="468">
        <v>1.4</v>
      </c>
      <c r="L272" s="468">
        <v>3.2</v>
      </c>
      <c r="M272" s="466"/>
    </row>
    <row r="273" spans="1:13" s="11" customFormat="1" ht="102.75">
      <c r="A273" s="465" t="s">
        <v>704</v>
      </c>
      <c r="B273" s="12"/>
      <c r="C273" s="12"/>
      <c r="D273" s="12" t="s">
        <v>1013</v>
      </c>
      <c r="E273" s="163"/>
      <c r="F273" s="12"/>
      <c r="G273" s="12"/>
      <c r="H273" s="247">
        <f t="shared" si="4"/>
        <v>0</v>
      </c>
      <c r="I273" s="467"/>
      <c r="J273" s="468"/>
      <c r="K273" s="468"/>
      <c r="L273" s="468">
        <v>0</v>
      </c>
      <c r="M273" s="466"/>
    </row>
    <row r="274" spans="1:13" s="11" customFormat="1" ht="102.75">
      <c r="A274" s="465" t="s">
        <v>704</v>
      </c>
      <c r="B274" s="12"/>
      <c r="C274" s="12"/>
      <c r="D274" s="12" t="s">
        <v>1013</v>
      </c>
      <c r="E274" s="163"/>
      <c r="F274" s="12"/>
      <c r="G274" s="12"/>
      <c r="H274" s="247">
        <f t="shared" si="4"/>
        <v>0</v>
      </c>
      <c r="I274" s="467"/>
      <c r="J274" s="468"/>
      <c r="K274" s="468"/>
      <c r="L274" s="468">
        <v>0</v>
      </c>
      <c r="M274" s="466"/>
    </row>
    <row r="275" spans="1:13" s="11" customFormat="1" ht="64.5">
      <c r="A275" s="465" t="s">
        <v>741</v>
      </c>
      <c r="B275" s="12"/>
      <c r="C275" s="12"/>
      <c r="D275" s="12" t="s">
        <v>1167</v>
      </c>
      <c r="E275" s="163"/>
      <c r="F275" s="12"/>
      <c r="G275" s="12"/>
      <c r="H275" s="247">
        <f t="shared" si="4"/>
        <v>5.7</v>
      </c>
      <c r="I275" s="467">
        <v>1.6</v>
      </c>
      <c r="J275" s="468">
        <v>1.6</v>
      </c>
      <c r="K275" s="468">
        <v>0.8</v>
      </c>
      <c r="L275" s="468">
        <v>1.7</v>
      </c>
      <c r="M275" s="466"/>
    </row>
    <row r="276" spans="1:13" s="11" customFormat="1" ht="64.5">
      <c r="A276" s="465" t="s">
        <v>741</v>
      </c>
      <c r="B276" s="12"/>
      <c r="C276" s="12"/>
      <c r="D276" s="12" t="s">
        <v>1167</v>
      </c>
      <c r="E276" s="163"/>
      <c r="F276" s="12"/>
      <c r="G276" s="12"/>
      <c r="H276" s="247">
        <f t="shared" si="4"/>
        <v>0</v>
      </c>
      <c r="I276" s="467"/>
      <c r="J276" s="468"/>
      <c r="K276" s="468"/>
      <c r="L276" s="468">
        <v>0</v>
      </c>
      <c r="M276" s="466"/>
    </row>
    <row r="277" spans="1:13" s="11" customFormat="1" ht="64.5">
      <c r="A277" s="465" t="s">
        <v>743</v>
      </c>
      <c r="B277" s="12"/>
      <c r="C277" s="12"/>
      <c r="D277" s="12" t="s">
        <v>1165</v>
      </c>
      <c r="E277" s="163"/>
      <c r="F277" s="12"/>
      <c r="G277" s="12"/>
      <c r="H277" s="247">
        <f t="shared" si="4"/>
        <v>11.6</v>
      </c>
      <c r="I277" s="467">
        <v>3.9</v>
      </c>
      <c r="J277" s="468">
        <v>3.9</v>
      </c>
      <c r="K277" s="468">
        <v>0.4</v>
      </c>
      <c r="L277" s="468">
        <v>3.4</v>
      </c>
      <c r="M277" s="466"/>
    </row>
    <row r="278" spans="1:13" s="11" customFormat="1" ht="64.5">
      <c r="A278" s="465" t="s">
        <v>743</v>
      </c>
      <c r="B278" s="12"/>
      <c r="C278" s="12"/>
      <c r="D278" s="12" t="s">
        <v>1165</v>
      </c>
      <c r="E278" s="163"/>
      <c r="F278" s="12"/>
      <c r="G278" s="12"/>
      <c r="H278" s="247">
        <f>I278+J278+K278+L278+M278</f>
        <v>0</v>
      </c>
      <c r="I278" s="467"/>
      <c r="J278" s="468"/>
      <c r="K278" s="468"/>
      <c r="L278" s="468">
        <v>0</v>
      </c>
      <c r="M278" s="466"/>
    </row>
    <row r="279" spans="1:13" s="11" customFormat="1" ht="64.5">
      <c r="A279" s="465" t="s">
        <v>519</v>
      </c>
      <c r="B279" s="12"/>
      <c r="C279" s="12"/>
      <c r="D279" s="12" t="s">
        <v>1089</v>
      </c>
      <c r="E279" s="163"/>
      <c r="F279" s="12"/>
      <c r="G279" s="12"/>
      <c r="H279" s="247">
        <f>I279+J279+K279+L279+M279</f>
        <v>17.2</v>
      </c>
      <c r="I279" s="467">
        <v>4.5</v>
      </c>
      <c r="J279" s="468">
        <v>4.5</v>
      </c>
      <c r="K279" s="468">
        <v>0</v>
      </c>
      <c r="L279" s="468">
        <v>8.2</v>
      </c>
      <c r="M279" s="466"/>
    </row>
    <row r="280" spans="1:13" s="11" customFormat="1" ht="64.5">
      <c r="A280" s="465" t="s">
        <v>519</v>
      </c>
      <c r="B280" s="12"/>
      <c r="C280" s="12"/>
      <c r="D280" s="12" t="s">
        <v>1089</v>
      </c>
      <c r="E280" s="163"/>
      <c r="F280" s="12"/>
      <c r="G280" s="12"/>
      <c r="H280" s="247">
        <f>I280+J280+K280+L280+M280</f>
        <v>0</v>
      </c>
      <c r="I280" s="467"/>
      <c r="J280" s="468"/>
      <c r="K280" s="468"/>
      <c r="L280" s="468">
        <v>0</v>
      </c>
      <c r="M280" s="466"/>
    </row>
    <row r="281" spans="1:13" s="11" customFormat="1" ht="60">
      <c r="A281" s="318" t="s">
        <v>1090</v>
      </c>
      <c r="B281" s="12"/>
      <c r="C281" s="12"/>
      <c r="D281" s="12" t="s">
        <v>1091</v>
      </c>
      <c r="E281" s="163"/>
      <c r="F281" s="12"/>
      <c r="G281" s="12"/>
      <c r="H281" s="247">
        <f aca="true" t="shared" si="5" ref="H281:H287">I281+J281+K281+L281+M281</f>
        <v>0</v>
      </c>
      <c r="I281" s="343"/>
      <c r="J281" s="344"/>
      <c r="K281" s="344"/>
      <c r="L281" s="344">
        <v>0</v>
      </c>
      <c r="M281" s="344"/>
    </row>
    <row r="282" spans="1:13" s="11" customFormat="1" ht="60">
      <c r="A282" s="318" t="s">
        <v>1094</v>
      </c>
      <c r="B282" s="12"/>
      <c r="C282" s="12"/>
      <c r="D282" s="12" t="s">
        <v>1092</v>
      </c>
      <c r="E282" s="163"/>
      <c r="F282" s="12"/>
      <c r="G282" s="12"/>
      <c r="H282" s="247">
        <f t="shared" si="5"/>
        <v>0</v>
      </c>
      <c r="I282" s="343"/>
      <c r="J282" s="344"/>
      <c r="K282" s="344"/>
      <c r="L282" s="344">
        <v>0</v>
      </c>
      <c r="M282" s="344"/>
    </row>
    <row r="283" spans="1:13" s="11" customFormat="1" ht="60">
      <c r="A283" s="318" t="s">
        <v>1093</v>
      </c>
      <c r="B283" s="12"/>
      <c r="C283" s="12"/>
      <c r="D283" s="12" t="s">
        <v>1095</v>
      </c>
      <c r="E283" s="163"/>
      <c r="F283" s="12"/>
      <c r="G283" s="12"/>
      <c r="H283" s="247">
        <f t="shared" si="5"/>
        <v>0</v>
      </c>
      <c r="I283" s="343"/>
      <c r="J283" s="344"/>
      <c r="K283" s="344"/>
      <c r="L283" s="344">
        <v>0</v>
      </c>
      <c r="M283" s="344"/>
    </row>
    <row r="284" spans="1:13" s="11" customFormat="1" ht="76.5" hidden="1">
      <c r="A284" s="371" t="s">
        <v>843</v>
      </c>
      <c r="B284" s="372"/>
      <c r="C284" s="370"/>
      <c r="D284" s="372" t="s">
        <v>844</v>
      </c>
      <c r="E284" s="163"/>
      <c r="F284" s="12"/>
      <c r="G284" s="12"/>
      <c r="H284" s="247">
        <f t="shared" si="5"/>
        <v>0</v>
      </c>
      <c r="I284" s="343"/>
      <c r="J284" s="344"/>
      <c r="K284" s="344"/>
      <c r="L284" s="344"/>
      <c r="M284" s="344"/>
    </row>
    <row r="285" spans="1:13" s="11" customFormat="1" ht="51.75" hidden="1">
      <c r="A285" s="373" t="s">
        <v>848</v>
      </c>
      <c r="B285" s="12"/>
      <c r="C285" s="12"/>
      <c r="D285" s="372" t="s">
        <v>845</v>
      </c>
      <c r="E285" s="163"/>
      <c r="F285" s="12"/>
      <c r="G285" s="12"/>
      <c r="H285" s="247">
        <f t="shared" si="5"/>
        <v>0</v>
      </c>
      <c r="I285" s="343"/>
      <c r="J285" s="344"/>
      <c r="K285" s="344"/>
      <c r="L285" s="344"/>
      <c r="M285" s="344"/>
    </row>
    <row r="286" spans="1:13" s="11" customFormat="1" ht="51.75" hidden="1">
      <c r="A286" s="374" t="s">
        <v>849</v>
      </c>
      <c r="B286" s="12"/>
      <c r="C286" s="12"/>
      <c r="D286" s="372" t="s">
        <v>846</v>
      </c>
      <c r="E286" s="163"/>
      <c r="F286" s="12"/>
      <c r="G286" s="12"/>
      <c r="H286" s="247">
        <f t="shared" si="5"/>
        <v>0</v>
      </c>
      <c r="I286" s="343"/>
      <c r="J286" s="344"/>
      <c r="K286" s="344"/>
      <c r="L286" s="344"/>
      <c r="M286" s="344"/>
    </row>
    <row r="287" spans="1:13" s="11" customFormat="1" ht="39" hidden="1">
      <c r="A287" s="374" t="s">
        <v>850</v>
      </c>
      <c r="B287" s="12"/>
      <c r="C287" s="12"/>
      <c r="D287" s="372" t="s">
        <v>847</v>
      </c>
      <c r="E287" s="163"/>
      <c r="F287" s="12"/>
      <c r="G287" s="12"/>
      <c r="H287" s="247">
        <f t="shared" si="5"/>
        <v>0</v>
      </c>
      <c r="I287" s="343"/>
      <c r="J287" s="344"/>
      <c r="K287" s="344"/>
      <c r="L287" s="344"/>
      <c r="M287" s="344"/>
    </row>
    <row r="288" spans="1:13" s="283" customFormat="1" ht="15.75" customHeight="1">
      <c r="A288" s="294" t="s">
        <v>14</v>
      </c>
      <c r="B288" s="295"/>
      <c r="C288" s="295"/>
      <c r="D288" s="288"/>
      <c r="E288" s="290"/>
      <c r="F288" s="288"/>
      <c r="G288" s="288"/>
      <c r="H288" s="276">
        <f aca="true" t="shared" si="6" ref="H288:M288">SUM(H17:H287)</f>
        <v>872.936</v>
      </c>
      <c r="I288" s="276">
        <f t="shared" si="6"/>
        <v>228.346</v>
      </c>
      <c r="J288" s="276">
        <f t="shared" si="6"/>
        <v>229.077</v>
      </c>
      <c r="K288" s="276">
        <f t="shared" si="6"/>
        <v>96.113</v>
      </c>
      <c r="L288" s="276">
        <f t="shared" si="6"/>
        <v>319.4</v>
      </c>
      <c r="M288" s="276">
        <f t="shared" si="6"/>
        <v>0</v>
      </c>
    </row>
    <row r="289" spans="1:13" s="14" customFormat="1" ht="46.5" customHeight="1">
      <c r="A289" s="312" t="s">
        <v>452</v>
      </c>
      <c r="B289" s="186" t="s">
        <v>453</v>
      </c>
      <c r="C289" s="185">
        <v>241</v>
      </c>
      <c r="D289" s="188"/>
      <c r="E289" s="194"/>
      <c r="F289" s="188"/>
      <c r="G289" s="188"/>
      <c r="H289" s="247"/>
      <c r="I289" s="346"/>
      <c r="J289" s="346"/>
      <c r="K289" s="346"/>
      <c r="L289" s="346"/>
      <c r="M289" s="346"/>
    </row>
    <row r="290" spans="1:13" s="14" customFormat="1" ht="63.75">
      <c r="A290" s="506" t="s">
        <v>1203</v>
      </c>
      <c r="B290" s="12"/>
      <c r="C290" s="12"/>
      <c r="D290" s="12"/>
      <c r="E290" s="163"/>
      <c r="F290" s="12" t="s">
        <v>1204</v>
      </c>
      <c r="G290" s="12"/>
      <c r="H290" s="247">
        <f aca="true" t="shared" si="7" ref="H290:H329">I290+J290+K290+L290+M290</f>
        <v>9.789</v>
      </c>
      <c r="I290" s="418"/>
      <c r="J290" s="418">
        <v>4.01</v>
      </c>
      <c r="K290" s="418">
        <v>1.082</v>
      </c>
      <c r="L290" s="418">
        <v>4.697</v>
      </c>
      <c r="M290" s="347"/>
    </row>
    <row r="291" spans="1:13" s="14" customFormat="1" ht="63.75">
      <c r="A291" s="506" t="s">
        <v>533</v>
      </c>
      <c r="B291" s="12"/>
      <c r="C291" s="12"/>
      <c r="D291" s="12"/>
      <c r="E291" s="163"/>
      <c r="F291" s="12" t="s">
        <v>1205</v>
      </c>
      <c r="G291" s="12"/>
      <c r="H291" s="247">
        <f t="shared" si="7"/>
        <v>4.01</v>
      </c>
      <c r="I291" s="418">
        <v>4.01</v>
      </c>
      <c r="J291" s="418"/>
      <c r="K291" s="418"/>
      <c r="L291" s="418">
        <v>0</v>
      </c>
      <c r="M291" s="347"/>
    </row>
    <row r="292" spans="1:13" s="14" customFormat="1" ht="76.5">
      <c r="A292" s="506" t="s">
        <v>769</v>
      </c>
      <c r="B292" s="12"/>
      <c r="C292" s="12"/>
      <c r="D292" s="12"/>
      <c r="E292" s="163"/>
      <c r="F292" s="12" t="s">
        <v>1206</v>
      </c>
      <c r="G292" s="12"/>
      <c r="H292" s="247">
        <f t="shared" si="7"/>
        <v>6.039</v>
      </c>
      <c r="I292" s="418"/>
      <c r="J292" s="418">
        <v>1.991</v>
      </c>
      <c r="K292" s="418">
        <v>0</v>
      </c>
      <c r="L292" s="418">
        <v>4.048</v>
      </c>
      <c r="M292" s="347"/>
    </row>
    <row r="293" spans="1:13" s="14" customFormat="1" ht="76.5">
      <c r="A293" s="506" t="s">
        <v>769</v>
      </c>
      <c r="B293" s="12"/>
      <c r="C293" s="12"/>
      <c r="D293" s="12"/>
      <c r="E293" s="163"/>
      <c r="F293" s="12" t="s">
        <v>1207</v>
      </c>
      <c r="G293" s="12"/>
      <c r="H293" s="247">
        <f t="shared" si="7"/>
        <v>1.991</v>
      </c>
      <c r="I293" s="418">
        <v>1.991</v>
      </c>
      <c r="J293" s="418"/>
      <c r="K293" s="418"/>
      <c r="L293" s="418">
        <v>0</v>
      </c>
      <c r="M293" s="347"/>
    </row>
    <row r="294" spans="1:13" s="14" customFormat="1" ht="76.5">
      <c r="A294" s="506" t="s">
        <v>524</v>
      </c>
      <c r="B294" s="12"/>
      <c r="C294" s="12"/>
      <c r="D294" s="12"/>
      <c r="E294" s="163"/>
      <c r="F294" s="12" t="s">
        <v>1208</v>
      </c>
      <c r="G294" s="12"/>
      <c r="H294" s="247">
        <f t="shared" si="7"/>
        <v>9.862</v>
      </c>
      <c r="I294" s="418"/>
      <c r="J294" s="418">
        <v>1.338</v>
      </c>
      <c r="K294" s="418">
        <v>0.535</v>
      </c>
      <c r="L294" s="418">
        <v>7.989</v>
      </c>
      <c r="M294" s="347"/>
    </row>
    <row r="295" spans="1:13" s="14" customFormat="1" ht="76.5">
      <c r="A295" s="506" t="s">
        <v>524</v>
      </c>
      <c r="B295" s="12"/>
      <c r="C295" s="12"/>
      <c r="D295" s="12"/>
      <c r="E295" s="163"/>
      <c r="F295" s="12" t="s">
        <v>1209</v>
      </c>
      <c r="G295" s="12"/>
      <c r="H295" s="247">
        <f t="shared" si="7"/>
        <v>1.338</v>
      </c>
      <c r="I295" s="418">
        <v>1.338</v>
      </c>
      <c r="J295" s="418"/>
      <c r="K295" s="418"/>
      <c r="L295" s="418">
        <v>0</v>
      </c>
      <c r="M295" s="347"/>
    </row>
    <row r="296" spans="1:13" s="14" customFormat="1" ht="63.75">
      <c r="A296" s="513" t="s">
        <v>520</v>
      </c>
      <c r="B296" s="12"/>
      <c r="C296" s="12"/>
      <c r="D296" s="12"/>
      <c r="E296" s="163"/>
      <c r="F296" s="12" t="s">
        <v>1210</v>
      </c>
      <c r="G296" s="12"/>
      <c r="H296" s="247">
        <f t="shared" si="7"/>
        <v>8.9</v>
      </c>
      <c r="I296" s="418"/>
      <c r="J296" s="418">
        <v>1.6</v>
      </c>
      <c r="K296" s="418">
        <v>1.1</v>
      </c>
      <c r="L296" s="418">
        <v>6.2</v>
      </c>
      <c r="M296" s="347"/>
    </row>
    <row r="297" spans="1:13" s="14" customFormat="1" ht="63.75">
      <c r="A297" s="513" t="s">
        <v>520</v>
      </c>
      <c r="B297" s="12"/>
      <c r="C297" s="12"/>
      <c r="D297" s="12"/>
      <c r="E297" s="163"/>
      <c r="F297" s="12" t="s">
        <v>1211</v>
      </c>
      <c r="G297" s="12"/>
      <c r="H297" s="247">
        <f t="shared" si="7"/>
        <v>1.6</v>
      </c>
      <c r="I297" s="418">
        <v>1.6</v>
      </c>
      <c r="J297" s="418"/>
      <c r="K297" s="418"/>
      <c r="L297" s="418">
        <v>0</v>
      </c>
      <c r="M297" s="347"/>
    </row>
    <row r="298" spans="1:13" s="14" customFormat="1" ht="63.75">
      <c r="A298" s="506" t="s">
        <v>819</v>
      </c>
      <c r="B298" s="12"/>
      <c r="C298" s="12"/>
      <c r="D298" s="12"/>
      <c r="E298" s="163"/>
      <c r="F298" s="12" t="s">
        <v>1212</v>
      </c>
      <c r="G298" s="12"/>
      <c r="H298" s="247">
        <f t="shared" si="7"/>
        <v>10.538</v>
      </c>
      <c r="I298" s="418"/>
      <c r="J298" s="418">
        <v>1.51</v>
      </c>
      <c r="K298" s="418">
        <v>1.311</v>
      </c>
      <c r="L298" s="418">
        <v>7.717</v>
      </c>
      <c r="M298" s="347"/>
    </row>
    <row r="299" spans="1:13" s="14" customFormat="1" ht="63.75">
      <c r="A299" s="506" t="s">
        <v>819</v>
      </c>
      <c r="B299" s="12"/>
      <c r="C299" s="12"/>
      <c r="D299" s="12"/>
      <c r="E299" s="163"/>
      <c r="F299" s="12" t="s">
        <v>1213</v>
      </c>
      <c r="G299" s="12"/>
      <c r="H299" s="247">
        <f t="shared" si="7"/>
        <v>1.51</v>
      </c>
      <c r="I299" s="418">
        <v>1.51</v>
      </c>
      <c r="J299" s="418"/>
      <c r="K299" s="418"/>
      <c r="L299" s="418">
        <v>0</v>
      </c>
      <c r="M299" s="347"/>
    </row>
    <row r="300" spans="1:13" s="14" customFormat="1" ht="63.75">
      <c r="A300" s="506" t="s">
        <v>686</v>
      </c>
      <c r="B300" s="12"/>
      <c r="C300" s="12"/>
      <c r="D300" s="12"/>
      <c r="E300" s="163"/>
      <c r="F300" s="12" t="s">
        <v>1214</v>
      </c>
      <c r="G300" s="12"/>
      <c r="H300" s="247">
        <f t="shared" si="7"/>
        <v>1.078</v>
      </c>
      <c r="I300" s="418">
        <v>1.078</v>
      </c>
      <c r="J300" s="418"/>
      <c r="K300" s="418"/>
      <c r="L300" s="418">
        <v>0</v>
      </c>
      <c r="M300" s="347"/>
    </row>
    <row r="301" spans="1:13" s="14" customFormat="1" ht="63.75">
      <c r="A301" s="506" t="s">
        <v>686</v>
      </c>
      <c r="B301" s="12"/>
      <c r="C301" s="12"/>
      <c r="D301" s="12"/>
      <c r="E301" s="163"/>
      <c r="F301" s="12" t="s">
        <v>1215</v>
      </c>
      <c r="G301" s="12"/>
      <c r="H301" s="247">
        <f t="shared" si="7"/>
        <v>0.759</v>
      </c>
      <c r="I301" s="418">
        <v>0.759</v>
      </c>
      <c r="J301" s="418"/>
      <c r="K301" s="418"/>
      <c r="L301" s="418">
        <v>0</v>
      </c>
      <c r="M301" s="347"/>
    </row>
    <row r="302" spans="1:13" s="14" customFormat="1" ht="63.75">
      <c r="A302" s="506" t="s">
        <v>686</v>
      </c>
      <c r="B302" s="12"/>
      <c r="C302" s="12"/>
      <c r="D302" s="12"/>
      <c r="E302" s="163"/>
      <c r="F302" s="12" t="s">
        <v>1216</v>
      </c>
      <c r="G302" s="12"/>
      <c r="H302" s="247">
        <f t="shared" si="7"/>
        <v>3.282</v>
      </c>
      <c r="I302" s="418"/>
      <c r="J302" s="418">
        <v>1.078</v>
      </c>
      <c r="K302" s="418">
        <v>0.531</v>
      </c>
      <c r="L302" s="418">
        <v>1.673</v>
      </c>
      <c r="M302" s="347"/>
    </row>
    <row r="303" spans="1:13" s="14" customFormat="1" ht="63.75">
      <c r="A303" s="506" t="s">
        <v>686</v>
      </c>
      <c r="B303" s="12"/>
      <c r="C303" s="12"/>
      <c r="D303" s="12"/>
      <c r="E303" s="163"/>
      <c r="F303" s="12" t="s">
        <v>1217</v>
      </c>
      <c r="G303" s="12"/>
      <c r="H303" s="247">
        <f t="shared" si="7"/>
        <v>3.306</v>
      </c>
      <c r="I303" s="418"/>
      <c r="J303" s="418">
        <v>0.759</v>
      </c>
      <c r="K303" s="418">
        <v>0.51</v>
      </c>
      <c r="L303" s="418">
        <v>2.037</v>
      </c>
      <c r="M303" s="347"/>
    </row>
    <row r="304" spans="1:13" s="14" customFormat="1" ht="76.5">
      <c r="A304" s="506" t="s">
        <v>525</v>
      </c>
      <c r="B304" s="12"/>
      <c r="C304" s="12"/>
      <c r="D304" s="12"/>
      <c r="E304" s="163"/>
      <c r="F304" s="12" t="s">
        <v>1218</v>
      </c>
      <c r="G304" s="12"/>
      <c r="H304" s="247">
        <f t="shared" si="7"/>
        <v>6.018</v>
      </c>
      <c r="I304" s="418"/>
      <c r="J304" s="418">
        <v>1.265</v>
      </c>
      <c r="K304" s="418">
        <v>0.448</v>
      </c>
      <c r="L304" s="418">
        <v>4.305</v>
      </c>
      <c r="M304" s="347"/>
    </row>
    <row r="305" spans="1:13" s="14" customFormat="1" ht="76.5">
      <c r="A305" s="506" t="s">
        <v>525</v>
      </c>
      <c r="B305" s="12"/>
      <c r="C305" s="12"/>
      <c r="D305" s="12"/>
      <c r="E305" s="163"/>
      <c r="F305" s="12" t="s">
        <v>1219</v>
      </c>
      <c r="G305" s="12"/>
      <c r="H305" s="247">
        <f t="shared" si="7"/>
        <v>1.265</v>
      </c>
      <c r="I305" s="418">
        <v>1.265</v>
      </c>
      <c r="J305" s="418"/>
      <c r="K305" s="418"/>
      <c r="L305" s="418">
        <v>0</v>
      </c>
      <c r="M305" s="347"/>
    </row>
    <row r="306" spans="1:13" s="14" customFormat="1" ht="76.5">
      <c r="A306" s="506" t="s">
        <v>763</v>
      </c>
      <c r="B306" s="12"/>
      <c r="C306" s="12"/>
      <c r="D306" s="12"/>
      <c r="E306" s="163"/>
      <c r="F306" s="12" t="s">
        <v>1220</v>
      </c>
      <c r="G306" s="12"/>
      <c r="H306" s="247">
        <f t="shared" si="7"/>
        <v>8.624</v>
      </c>
      <c r="I306" s="418"/>
      <c r="J306" s="418">
        <v>1.534</v>
      </c>
      <c r="K306" s="418">
        <v>2.342</v>
      </c>
      <c r="L306" s="418">
        <v>4.748</v>
      </c>
      <c r="M306" s="347"/>
    </row>
    <row r="307" spans="1:13" s="14" customFormat="1" ht="76.5">
      <c r="A307" s="506" t="s">
        <v>763</v>
      </c>
      <c r="B307" s="12"/>
      <c r="C307" s="12"/>
      <c r="D307" s="12"/>
      <c r="E307" s="163"/>
      <c r="F307" s="12" t="s">
        <v>1221</v>
      </c>
      <c r="G307" s="12"/>
      <c r="H307" s="247">
        <f t="shared" si="7"/>
        <v>1.534</v>
      </c>
      <c r="I307" s="418">
        <v>1.534</v>
      </c>
      <c r="J307" s="418"/>
      <c r="K307" s="418"/>
      <c r="L307" s="418">
        <v>0</v>
      </c>
      <c r="M307" s="347"/>
    </row>
    <row r="308" spans="1:13" s="14" customFormat="1" ht="76.5">
      <c r="A308" s="506" t="s">
        <v>526</v>
      </c>
      <c r="B308" s="12"/>
      <c r="C308" s="12"/>
      <c r="D308" s="12"/>
      <c r="E308" s="163"/>
      <c r="F308" s="12" t="s">
        <v>1222</v>
      </c>
      <c r="G308" s="12"/>
      <c r="H308" s="247">
        <f t="shared" si="7"/>
        <v>6.701</v>
      </c>
      <c r="I308" s="418"/>
      <c r="J308" s="418">
        <v>1.464</v>
      </c>
      <c r="K308" s="418">
        <v>0.521</v>
      </c>
      <c r="L308" s="418">
        <v>4.716</v>
      </c>
      <c r="M308" s="347"/>
    </row>
    <row r="309" spans="1:13" s="14" customFormat="1" ht="76.5">
      <c r="A309" s="506" t="s">
        <v>526</v>
      </c>
      <c r="B309" s="12"/>
      <c r="C309" s="12"/>
      <c r="D309" s="12"/>
      <c r="E309" s="163"/>
      <c r="F309" s="12" t="s">
        <v>1223</v>
      </c>
      <c r="G309" s="12"/>
      <c r="H309" s="247">
        <f t="shared" si="7"/>
        <v>1.464</v>
      </c>
      <c r="I309" s="418">
        <v>1.464</v>
      </c>
      <c r="J309" s="418"/>
      <c r="K309" s="418"/>
      <c r="L309" s="418">
        <v>0</v>
      </c>
      <c r="M309" s="347"/>
    </row>
    <row r="310" spans="1:13" s="14" customFormat="1" ht="76.5">
      <c r="A310" s="506" t="s">
        <v>527</v>
      </c>
      <c r="B310" s="12"/>
      <c r="C310" s="12"/>
      <c r="D310" s="12"/>
      <c r="E310" s="163"/>
      <c r="F310" s="12" t="s">
        <v>1224</v>
      </c>
      <c r="G310" s="12"/>
      <c r="H310" s="247">
        <f t="shared" si="7"/>
        <v>7.862</v>
      </c>
      <c r="I310" s="418"/>
      <c r="J310" s="418">
        <v>1.609</v>
      </c>
      <c r="K310" s="418">
        <v>0.702</v>
      </c>
      <c r="L310" s="418">
        <v>5.551</v>
      </c>
      <c r="M310" s="347"/>
    </row>
    <row r="311" spans="1:13" s="14" customFormat="1" ht="76.5">
      <c r="A311" s="506" t="s">
        <v>527</v>
      </c>
      <c r="B311" s="12"/>
      <c r="C311" s="12"/>
      <c r="D311" s="12"/>
      <c r="E311" s="163"/>
      <c r="F311" s="12" t="s">
        <v>1225</v>
      </c>
      <c r="G311" s="12"/>
      <c r="H311" s="247">
        <f t="shared" si="7"/>
        <v>1.609</v>
      </c>
      <c r="I311" s="418">
        <v>1.609</v>
      </c>
      <c r="J311" s="418"/>
      <c r="K311" s="418"/>
      <c r="L311" s="418">
        <v>0</v>
      </c>
      <c r="M311" s="347"/>
    </row>
    <row r="312" spans="1:13" s="14" customFormat="1" ht="76.5">
      <c r="A312" s="506" t="s">
        <v>534</v>
      </c>
      <c r="B312" s="12"/>
      <c r="C312" s="12"/>
      <c r="D312" s="12"/>
      <c r="E312" s="163"/>
      <c r="F312" s="12" t="s">
        <v>1226</v>
      </c>
      <c r="G312" s="12"/>
      <c r="H312" s="247">
        <f t="shared" si="7"/>
        <v>8.617</v>
      </c>
      <c r="I312" s="418"/>
      <c r="J312" s="418">
        <v>1.566</v>
      </c>
      <c r="K312" s="418">
        <v>0.989</v>
      </c>
      <c r="L312" s="418">
        <v>6.062</v>
      </c>
      <c r="M312" s="347"/>
    </row>
    <row r="313" spans="1:13" s="14" customFormat="1" ht="76.5">
      <c r="A313" s="506" t="s">
        <v>534</v>
      </c>
      <c r="B313" s="12"/>
      <c r="C313" s="12"/>
      <c r="D313" s="12"/>
      <c r="E313" s="163"/>
      <c r="F313" s="12" t="s">
        <v>1227</v>
      </c>
      <c r="G313" s="12"/>
      <c r="H313" s="247">
        <f t="shared" si="7"/>
        <v>1.566</v>
      </c>
      <c r="I313" s="418">
        <v>1.566</v>
      </c>
      <c r="J313" s="418"/>
      <c r="K313" s="418"/>
      <c r="L313" s="418">
        <v>0</v>
      </c>
      <c r="M313" s="347"/>
    </row>
    <row r="314" spans="1:13" s="14" customFormat="1" ht="76.5">
      <c r="A314" s="506" t="s">
        <v>534</v>
      </c>
      <c r="B314" s="12"/>
      <c r="C314" s="12"/>
      <c r="D314" s="12"/>
      <c r="E314" s="163"/>
      <c r="F314" s="12"/>
      <c r="G314" s="12"/>
      <c r="H314" s="247">
        <f t="shared" si="7"/>
        <v>0</v>
      </c>
      <c r="I314" s="418"/>
      <c r="J314" s="418"/>
      <c r="K314" s="418"/>
      <c r="L314" s="418">
        <v>0</v>
      </c>
      <c r="M314" s="347"/>
    </row>
    <row r="315" spans="1:13" s="14" customFormat="1" ht="76.5">
      <c r="A315" s="506" t="s">
        <v>770</v>
      </c>
      <c r="B315" s="12"/>
      <c r="C315" s="12"/>
      <c r="D315" s="12"/>
      <c r="E315" s="163"/>
      <c r="F315" s="12" t="s">
        <v>1228</v>
      </c>
      <c r="G315" s="12"/>
      <c r="H315" s="247">
        <f t="shared" si="7"/>
        <v>5.56</v>
      </c>
      <c r="I315" s="418"/>
      <c r="J315" s="418">
        <v>1.194</v>
      </c>
      <c r="K315" s="418">
        <v>0.971</v>
      </c>
      <c r="L315" s="418">
        <v>3.395</v>
      </c>
      <c r="M315" s="347"/>
    </row>
    <row r="316" spans="1:13" s="14" customFormat="1" ht="76.5">
      <c r="A316" s="506" t="s">
        <v>770</v>
      </c>
      <c r="B316" s="12"/>
      <c r="C316" s="12"/>
      <c r="D316" s="12"/>
      <c r="E316" s="163"/>
      <c r="F316" s="12" t="s">
        <v>1229</v>
      </c>
      <c r="G316" s="12"/>
      <c r="H316" s="247">
        <f t="shared" si="7"/>
        <v>1.194</v>
      </c>
      <c r="I316" s="418">
        <v>1.194</v>
      </c>
      <c r="J316" s="418"/>
      <c r="K316" s="418"/>
      <c r="L316" s="418">
        <v>0</v>
      </c>
      <c r="M316" s="347"/>
    </row>
    <row r="317" spans="1:13" s="14" customFormat="1" ht="76.5">
      <c r="A317" s="506" t="s">
        <v>770</v>
      </c>
      <c r="B317" s="12"/>
      <c r="C317" s="12"/>
      <c r="D317" s="12"/>
      <c r="E317" s="163"/>
      <c r="F317" s="12"/>
      <c r="G317" s="12"/>
      <c r="H317" s="247">
        <f t="shared" si="7"/>
        <v>0</v>
      </c>
      <c r="I317" s="418"/>
      <c r="J317" s="418"/>
      <c r="K317" s="418"/>
      <c r="L317" s="418">
        <v>0</v>
      </c>
      <c r="M317" s="347"/>
    </row>
    <row r="318" spans="1:13" s="14" customFormat="1" ht="76.5">
      <c r="A318" s="506" t="s">
        <v>529</v>
      </c>
      <c r="B318" s="12"/>
      <c r="C318" s="12"/>
      <c r="D318" s="12"/>
      <c r="E318" s="163"/>
      <c r="F318" s="12" t="s">
        <v>1230</v>
      </c>
      <c r="G318" s="12"/>
      <c r="H318" s="247">
        <f t="shared" si="7"/>
        <v>7.632</v>
      </c>
      <c r="I318" s="418"/>
      <c r="J318" s="418">
        <v>2.883</v>
      </c>
      <c r="K318" s="418">
        <v>0.563</v>
      </c>
      <c r="L318" s="418">
        <v>4.186</v>
      </c>
      <c r="M318" s="347"/>
    </row>
    <row r="319" spans="1:13" s="14" customFormat="1" ht="76.5">
      <c r="A319" s="506" t="s">
        <v>529</v>
      </c>
      <c r="B319" s="12"/>
      <c r="C319" s="12"/>
      <c r="D319" s="12"/>
      <c r="E319" s="163"/>
      <c r="F319" s="12" t="s">
        <v>1231</v>
      </c>
      <c r="G319" s="12"/>
      <c r="H319" s="247">
        <f t="shared" si="7"/>
        <v>2.883</v>
      </c>
      <c r="I319" s="418">
        <v>2.883</v>
      </c>
      <c r="J319" s="418"/>
      <c r="K319" s="418"/>
      <c r="L319" s="418">
        <v>0</v>
      </c>
      <c r="M319" s="347"/>
    </row>
    <row r="320" spans="1:13" s="14" customFormat="1" ht="89.25">
      <c r="A320" s="506" t="s">
        <v>753</v>
      </c>
      <c r="B320" s="12"/>
      <c r="C320" s="12"/>
      <c r="D320" s="12"/>
      <c r="E320" s="163"/>
      <c r="F320" s="12" t="s">
        <v>1232</v>
      </c>
      <c r="G320" s="12"/>
      <c r="H320" s="247">
        <f t="shared" si="7"/>
        <v>9.079</v>
      </c>
      <c r="I320" s="418"/>
      <c r="J320" s="418">
        <v>2.684</v>
      </c>
      <c r="K320" s="418">
        <v>1.427</v>
      </c>
      <c r="L320" s="418">
        <v>4.968</v>
      </c>
      <c r="M320" s="347"/>
    </row>
    <row r="321" spans="1:13" s="14" customFormat="1" ht="89.25">
      <c r="A321" s="506" t="s">
        <v>753</v>
      </c>
      <c r="B321" s="12"/>
      <c r="C321" s="12"/>
      <c r="D321" s="12"/>
      <c r="E321" s="163"/>
      <c r="F321" s="12" t="s">
        <v>1233</v>
      </c>
      <c r="G321" s="12"/>
      <c r="H321" s="247">
        <f t="shared" si="7"/>
        <v>2.684</v>
      </c>
      <c r="I321" s="418">
        <v>2.684</v>
      </c>
      <c r="J321" s="418"/>
      <c r="K321" s="418"/>
      <c r="L321" s="418">
        <v>0</v>
      </c>
      <c r="M321" s="347"/>
    </row>
    <row r="322" spans="1:13" s="14" customFormat="1" ht="63.75">
      <c r="A322" s="506" t="s">
        <v>778</v>
      </c>
      <c r="B322" s="12"/>
      <c r="C322" s="12"/>
      <c r="D322" s="12"/>
      <c r="E322" s="163"/>
      <c r="F322" s="12" t="s">
        <v>1234</v>
      </c>
      <c r="G322" s="12"/>
      <c r="H322" s="247">
        <f t="shared" si="7"/>
        <v>16.057</v>
      </c>
      <c r="I322" s="418"/>
      <c r="J322" s="418">
        <v>9.857</v>
      </c>
      <c r="K322" s="418">
        <v>0</v>
      </c>
      <c r="L322" s="418">
        <v>6.2</v>
      </c>
      <c r="M322" s="347"/>
    </row>
    <row r="323" spans="1:13" s="14" customFormat="1" ht="63.75">
      <c r="A323" s="506" t="s">
        <v>778</v>
      </c>
      <c r="B323" s="12"/>
      <c r="C323" s="12"/>
      <c r="D323" s="12"/>
      <c r="E323" s="163"/>
      <c r="F323" s="12" t="s">
        <v>1235</v>
      </c>
      <c r="G323" s="12"/>
      <c r="H323" s="247">
        <f t="shared" si="7"/>
        <v>9.857</v>
      </c>
      <c r="I323" s="418">
        <v>9.857</v>
      </c>
      <c r="J323" s="418"/>
      <c r="K323" s="418"/>
      <c r="L323" s="418">
        <v>0</v>
      </c>
      <c r="M323" s="347"/>
    </row>
    <row r="324" spans="1:13" s="14" customFormat="1" ht="76.5">
      <c r="A324" s="506" t="s">
        <v>748</v>
      </c>
      <c r="B324" s="12"/>
      <c r="C324" s="12"/>
      <c r="D324" s="12"/>
      <c r="E324" s="163"/>
      <c r="F324" s="12" t="s">
        <v>1236</v>
      </c>
      <c r="G324" s="12"/>
      <c r="H324" s="247">
        <f t="shared" si="7"/>
        <v>10.551</v>
      </c>
      <c r="I324" s="418"/>
      <c r="J324" s="418">
        <v>3.319</v>
      </c>
      <c r="K324" s="418">
        <v>1.019</v>
      </c>
      <c r="L324" s="418">
        <v>6.213</v>
      </c>
      <c r="M324" s="347"/>
    </row>
    <row r="325" spans="1:13" s="14" customFormat="1" ht="76.5">
      <c r="A325" s="506" t="s">
        <v>748</v>
      </c>
      <c r="B325" s="12"/>
      <c r="C325" s="12"/>
      <c r="D325" s="12"/>
      <c r="E325" s="163"/>
      <c r="F325" s="12" t="s">
        <v>1237</v>
      </c>
      <c r="G325" s="12"/>
      <c r="H325" s="247">
        <f t="shared" si="7"/>
        <v>3.319</v>
      </c>
      <c r="I325" s="418">
        <v>3.319</v>
      </c>
      <c r="J325" s="418"/>
      <c r="K325" s="418"/>
      <c r="L325" s="418">
        <v>0</v>
      </c>
      <c r="M325" s="347"/>
    </row>
    <row r="326" spans="1:13" s="14" customFormat="1" ht="76.5">
      <c r="A326" s="506" t="s">
        <v>774</v>
      </c>
      <c r="B326" s="12"/>
      <c r="C326" s="12"/>
      <c r="D326" s="12"/>
      <c r="E326" s="163"/>
      <c r="F326" s="12" t="s">
        <v>1238</v>
      </c>
      <c r="G326" s="12"/>
      <c r="H326" s="247">
        <f t="shared" si="7"/>
        <v>10.274</v>
      </c>
      <c r="I326" s="418"/>
      <c r="J326" s="418">
        <v>3.75</v>
      </c>
      <c r="K326" s="418">
        <v>0.743</v>
      </c>
      <c r="L326" s="418">
        <v>5.781</v>
      </c>
      <c r="M326" s="347"/>
    </row>
    <row r="327" spans="1:13" s="14" customFormat="1" ht="76.5">
      <c r="A327" s="506" t="s">
        <v>774</v>
      </c>
      <c r="B327" s="12"/>
      <c r="C327" s="12"/>
      <c r="D327" s="12"/>
      <c r="E327" s="163"/>
      <c r="F327" s="12" t="s">
        <v>1239</v>
      </c>
      <c r="G327" s="12"/>
      <c r="H327" s="247">
        <f t="shared" si="7"/>
        <v>3.75</v>
      </c>
      <c r="I327" s="418">
        <v>3.75</v>
      </c>
      <c r="J327" s="418"/>
      <c r="K327" s="418"/>
      <c r="L327" s="418">
        <v>0</v>
      </c>
      <c r="M327" s="347"/>
    </row>
    <row r="328" spans="1:13" s="14" customFormat="1" ht="89.25">
      <c r="A328" s="506" t="s">
        <v>750</v>
      </c>
      <c r="B328" s="12"/>
      <c r="C328" s="12"/>
      <c r="D328" s="12"/>
      <c r="E328" s="163"/>
      <c r="F328" s="12" t="s">
        <v>1240</v>
      </c>
      <c r="G328" s="12"/>
      <c r="H328" s="247">
        <f t="shared" si="7"/>
        <v>8.552</v>
      </c>
      <c r="I328" s="418"/>
      <c r="J328" s="418">
        <v>2.325</v>
      </c>
      <c r="K328" s="418">
        <v>1.095</v>
      </c>
      <c r="L328" s="418">
        <v>5.132</v>
      </c>
      <c r="M328" s="347"/>
    </row>
    <row r="329" spans="1:13" s="14" customFormat="1" ht="89.25">
      <c r="A329" s="506" t="s">
        <v>750</v>
      </c>
      <c r="B329" s="12"/>
      <c r="C329" s="12"/>
      <c r="D329" s="12"/>
      <c r="E329" s="163"/>
      <c r="F329" s="12" t="s">
        <v>1241</v>
      </c>
      <c r="G329" s="12"/>
      <c r="H329" s="247">
        <f t="shared" si="7"/>
        <v>2.325</v>
      </c>
      <c r="I329" s="418">
        <v>2.325</v>
      </c>
      <c r="J329" s="418"/>
      <c r="K329" s="418"/>
      <c r="L329" s="418">
        <v>0</v>
      </c>
      <c r="M329" s="347"/>
    </row>
    <row r="330" spans="1:13" s="14" customFormat="1" ht="76.5">
      <c r="A330" s="506" t="s">
        <v>532</v>
      </c>
      <c r="B330" s="12"/>
      <c r="C330" s="12"/>
      <c r="D330" s="12"/>
      <c r="E330" s="163"/>
      <c r="F330" s="12" t="s">
        <v>1242</v>
      </c>
      <c r="G330" s="12"/>
      <c r="H330" s="247">
        <f aca="true" t="shared" si="8" ref="H330:H353">I330+J330+K330+L330+M330</f>
        <v>8.596</v>
      </c>
      <c r="I330" s="418"/>
      <c r="J330" s="418">
        <v>3.063</v>
      </c>
      <c r="K330" s="418">
        <v>0.403</v>
      </c>
      <c r="L330" s="418">
        <v>5.13</v>
      </c>
      <c r="M330" s="347"/>
    </row>
    <row r="331" spans="1:13" s="14" customFormat="1" ht="76.5">
      <c r="A331" s="506" t="s">
        <v>532</v>
      </c>
      <c r="B331" s="12"/>
      <c r="C331" s="12"/>
      <c r="D331" s="12"/>
      <c r="E331" s="163"/>
      <c r="F331" s="12" t="s">
        <v>1243</v>
      </c>
      <c r="G331" s="12"/>
      <c r="H331" s="247">
        <f t="shared" si="8"/>
        <v>3.063</v>
      </c>
      <c r="I331" s="418">
        <v>3.063</v>
      </c>
      <c r="J331" s="418"/>
      <c r="K331" s="418"/>
      <c r="L331" s="418">
        <v>0</v>
      </c>
      <c r="M331" s="347"/>
    </row>
    <row r="332" spans="1:13" s="14" customFormat="1" ht="76.5">
      <c r="A332" s="506" t="s">
        <v>532</v>
      </c>
      <c r="B332" s="12"/>
      <c r="C332" s="12"/>
      <c r="D332" s="12"/>
      <c r="E332" s="163"/>
      <c r="F332" s="12"/>
      <c r="G332" s="12"/>
      <c r="H332" s="247">
        <f t="shared" si="8"/>
        <v>0</v>
      </c>
      <c r="I332" s="418"/>
      <c r="J332" s="418"/>
      <c r="K332" s="418"/>
      <c r="L332" s="418">
        <v>0</v>
      </c>
      <c r="M332" s="347"/>
    </row>
    <row r="333" spans="1:13" s="14" customFormat="1" ht="76.5">
      <c r="A333" s="506" t="s">
        <v>781</v>
      </c>
      <c r="B333" s="12"/>
      <c r="C333" s="12"/>
      <c r="D333" s="12"/>
      <c r="E333" s="163"/>
      <c r="F333" s="12" t="s">
        <v>1244</v>
      </c>
      <c r="G333" s="12"/>
      <c r="H333" s="247">
        <f t="shared" si="8"/>
        <v>5.086</v>
      </c>
      <c r="I333" s="418"/>
      <c r="J333" s="418">
        <v>0.894</v>
      </c>
      <c r="K333" s="418">
        <v>0.606</v>
      </c>
      <c r="L333" s="418">
        <v>3.586</v>
      </c>
      <c r="M333" s="347"/>
    </row>
    <row r="334" spans="1:13" s="14" customFormat="1" ht="76.5">
      <c r="A334" s="506" t="s">
        <v>781</v>
      </c>
      <c r="B334" s="12"/>
      <c r="C334" s="12"/>
      <c r="D334" s="12"/>
      <c r="E334" s="163"/>
      <c r="F334" s="12" t="s">
        <v>1245</v>
      </c>
      <c r="G334" s="12"/>
      <c r="H334" s="247">
        <f t="shared" si="8"/>
        <v>0.894</v>
      </c>
      <c r="I334" s="418">
        <v>0.894</v>
      </c>
      <c r="J334" s="418"/>
      <c r="K334" s="418"/>
      <c r="L334" s="418">
        <v>0</v>
      </c>
      <c r="M334" s="347"/>
    </row>
    <row r="335" spans="1:13" s="14" customFormat="1" ht="76.5">
      <c r="A335" s="513" t="s">
        <v>747</v>
      </c>
      <c r="B335" s="12"/>
      <c r="C335" s="12"/>
      <c r="D335" s="12"/>
      <c r="E335" s="163"/>
      <c r="F335" s="12" t="s">
        <v>1210</v>
      </c>
      <c r="G335" s="12"/>
      <c r="H335" s="247">
        <f t="shared" si="8"/>
        <v>4.8</v>
      </c>
      <c r="I335" s="418"/>
      <c r="J335" s="418">
        <v>1.3</v>
      </c>
      <c r="K335" s="418">
        <v>1.2</v>
      </c>
      <c r="L335" s="418">
        <v>2.3</v>
      </c>
      <c r="M335" s="347"/>
    </row>
    <row r="336" spans="1:13" s="14" customFormat="1" ht="76.5">
      <c r="A336" s="513" t="s">
        <v>747</v>
      </c>
      <c r="B336" s="12"/>
      <c r="C336" s="12"/>
      <c r="D336" s="12"/>
      <c r="E336" s="163"/>
      <c r="F336" s="12" t="s">
        <v>1211</v>
      </c>
      <c r="G336" s="12"/>
      <c r="H336" s="247">
        <f t="shared" si="8"/>
        <v>1.3</v>
      </c>
      <c r="I336" s="418">
        <v>1.3</v>
      </c>
      <c r="J336" s="418"/>
      <c r="K336" s="418"/>
      <c r="L336" s="418">
        <v>0</v>
      </c>
      <c r="M336" s="347"/>
    </row>
    <row r="337" spans="1:13" s="14" customFormat="1" ht="89.25">
      <c r="A337" s="506" t="s">
        <v>768</v>
      </c>
      <c r="B337" s="12"/>
      <c r="C337" s="12"/>
      <c r="D337" s="12"/>
      <c r="E337" s="163"/>
      <c r="F337" s="12" t="s">
        <v>1246</v>
      </c>
      <c r="G337" s="12"/>
      <c r="H337" s="247">
        <f t="shared" si="8"/>
        <v>9.178</v>
      </c>
      <c r="I337" s="418"/>
      <c r="J337" s="418">
        <v>1.812</v>
      </c>
      <c r="K337" s="418">
        <v>1.163</v>
      </c>
      <c r="L337" s="418">
        <v>6.203</v>
      </c>
      <c r="M337" s="347"/>
    </row>
    <row r="338" spans="1:13" s="14" customFormat="1" ht="89.25">
      <c r="A338" s="506" t="s">
        <v>768</v>
      </c>
      <c r="B338" s="12"/>
      <c r="C338" s="12"/>
      <c r="D338" s="12"/>
      <c r="E338" s="163"/>
      <c r="F338" s="12" t="s">
        <v>1247</v>
      </c>
      <c r="G338" s="12"/>
      <c r="H338" s="247">
        <f t="shared" si="8"/>
        <v>1.812</v>
      </c>
      <c r="I338" s="418">
        <v>1.812</v>
      </c>
      <c r="J338" s="418"/>
      <c r="K338" s="418"/>
      <c r="L338" s="418">
        <v>0</v>
      </c>
      <c r="M338" s="347"/>
    </row>
    <row r="339" spans="1:13" s="14" customFormat="1" ht="89.25">
      <c r="A339" s="506" t="s">
        <v>768</v>
      </c>
      <c r="B339" s="12"/>
      <c r="C339" s="12"/>
      <c r="D339" s="12"/>
      <c r="E339" s="163"/>
      <c r="F339" s="12"/>
      <c r="G339" s="12"/>
      <c r="H339" s="247">
        <f t="shared" si="8"/>
        <v>0</v>
      </c>
      <c r="I339" s="418"/>
      <c r="J339" s="418"/>
      <c r="K339" s="418"/>
      <c r="L339" s="418">
        <v>0</v>
      </c>
      <c r="M339" s="347"/>
    </row>
    <row r="340" spans="1:13" s="14" customFormat="1" ht="89.25">
      <c r="A340" s="513" t="s">
        <v>765</v>
      </c>
      <c r="B340" s="12"/>
      <c r="C340" s="12"/>
      <c r="D340" s="12"/>
      <c r="E340" s="163"/>
      <c r="F340" s="12" t="s">
        <v>1210</v>
      </c>
      <c r="G340" s="12"/>
      <c r="H340" s="247">
        <f t="shared" si="8"/>
        <v>11.1</v>
      </c>
      <c r="I340" s="418"/>
      <c r="J340" s="418">
        <v>4</v>
      </c>
      <c r="K340" s="418">
        <v>0.7</v>
      </c>
      <c r="L340" s="418">
        <v>6.4</v>
      </c>
      <c r="M340" s="347"/>
    </row>
    <row r="341" spans="1:13" s="14" customFormat="1" ht="89.25">
      <c r="A341" s="513" t="s">
        <v>765</v>
      </c>
      <c r="B341" s="12"/>
      <c r="C341" s="12"/>
      <c r="D341" s="12"/>
      <c r="E341" s="163"/>
      <c r="F341" s="12" t="s">
        <v>1211</v>
      </c>
      <c r="G341" s="12"/>
      <c r="H341" s="247">
        <f t="shared" si="8"/>
        <v>4</v>
      </c>
      <c r="I341" s="418">
        <v>4</v>
      </c>
      <c r="J341" s="418"/>
      <c r="K341" s="418"/>
      <c r="L341" s="418">
        <v>0</v>
      </c>
      <c r="M341" s="347"/>
    </row>
    <row r="342" spans="1:13" s="14" customFormat="1" ht="76.5">
      <c r="A342" s="506" t="s">
        <v>528</v>
      </c>
      <c r="B342" s="12"/>
      <c r="C342" s="12"/>
      <c r="D342" s="12"/>
      <c r="E342" s="163"/>
      <c r="F342" s="12" t="s">
        <v>1248</v>
      </c>
      <c r="G342" s="12"/>
      <c r="H342" s="247">
        <f t="shared" si="8"/>
        <v>9.681</v>
      </c>
      <c r="I342" s="418"/>
      <c r="J342" s="418">
        <v>3.097</v>
      </c>
      <c r="K342" s="418">
        <v>0.8</v>
      </c>
      <c r="L342" s="418">
        <v>5.784</v>
      </c>
      <c r="M342" s="347"/>
    </row>
    <row r="343" spans="1:13" s="14" customFormat="1" ht="76.5">
      <c r="A343" s="506" t="s">
        <v>528</v>
      </c>
      <c r="B343" s="12"/>
      <c r="C343" s="12"/>
      <c r="D343" s="12"/>
      <c r="E343" s="163"/>
      <c r="F343" s="12" t="s">
        <v>1249</v>
      </c>
      <c r="G343" s="12"/>
      <c r="H343" s="247">
        <f t="shared" si="8"/>
        <v>3.097</v>
      </c>
      <c r="I343" s="418">
        <v>3.097</v>
      </c>
      <c r="J343" s="418"/>
      <c r="K343" s="418"/>
      <c r="L343" s="418">
        <v>0</v>
      </c>
      <c r="M343" s="347"/>
    </row>
    <row r="344" spans="1:13" s="14" customFormat="1" ht="76.5">
      <c r="A344" s="506" t="s">
        <v>751</v>
      </c>
      <c r="B344" s="12"/>
      <c r="C344" s="12"/>
      <c r="D344" s="12"/>
      <c r="E344" s="163"/>
      <c r="F344" s="12" t="s">
        <v>1250</v>
      </c>
      <c r="G344" s="12"/>
      <c r="H344" s="247">
        <f t="shared" si="8"/>
        <v>6.178</v>
      </c>
      <c r="I344" s="418"/>
      <c r="J344" s="418">
        <v>2.232</v>
      </c>
      <c r="K344" s="418">
        <v>0.6</v>
      </c>
      <c r="L344" s="418">
        <v>3.346</v>
      </c>
      <c r="M344" s="347"/>
    </row>
    <row r="345" spans="1:13" s="14" customFormat="1" ht="76.5">
      <c r="A345" s="506" t="s">
        <v>751</v>
      </c>
      <c r="B345" s="12"/>
      <c r="C345" s="12"/>
      <c r="D345" s="12"/>
      <c r="E345" s="163"/>
      <c r="F345" s="12" t="s">
        <v>1251</v>
      </c>
      <c r="G345" s="12"/>
      <c r="H345" s="247">
        <f t="shared" si="8"/>
        <v>2.232</v>
      </c>
      <c r="I345" s="418">
        <v>2.232</v>
      </c>
      <c r="J345" s="418"/>
      <c r="K345" s="418"/>
      <c r="L345" s="418">
        <v>0</v>
      </c>
      <c r="M345" s="347"/>
    </row>
    <row r="346" spans="1:13" s="14" customFormat="1" ht="89.25">
      <c r="A346" s="506" t="s">
        <v>758</v>
      </c>
      <c r="B346" s="12"/>
      <c r="C346" s="12"/>
      <c r="D346" s="12"/>
      <c r="E346" s="163"/>
      <c r="F346" s="12" t="s">
        <v>1252</v>
      </c>
      <c r="G346" s="12"/>
      <c r="H346" s="247">
        <f t="shared" si="8"/>
        <v>8.686</v>
      </c>
      <c r="I346" s="418"/>
      <c r="J346" s="418">
        <v>2.113</v>
      </c>
      <c r="K346" s="418">
        <v>1.4</v>
      </c>
      <c r="L346" s="418">
        <v>5.173</v>
      </c>
      <c r="M346" s="347"/>
    </row>
    <row r="347" spans="1:13" s="14" customFormat="1" ht="89.25">
      <c r="A347" s="506" t="s">
        <v>758</v>
      </c>
      <c r="B347" s="12"/>
      <c r="C347" s="12"/>
      <c r="D347" s="12"/>
      <c r="E347" s="163"/>
      <c r="F347" s="12" t="s">
        <v>1253</v>
      </c>
      <c r="G347" s="12"/>
      <c r="H347" s="247">
        <f t="shared" si="8"/>
        <v>2.113</v>
      </c>
      <c r="I347" s="418">
        <v>2.113</v>
      </c>
      <c r="J347" s="418"/>
      <c r="K347" s="418"/>
      <c r="L347" s="418">
        <v>0</v>
      </c>
      <c r="M347" s="347"/>
    </row>
    <row r="348" spans="1:13" s="14" customFormat="1" ht="76.5">
      <c r="A348" s="506" t="s">
        <v>820</v>
      </c>
      <c r="B348" s="12"/>
      <c r="C348" s="12"/>
      <c r="D348" s="12"/>
      <c r="E348" s="163"/>
      <c r="F348" s="12" t="s">
        <v>1254</v>
      </c>
      <c r="G348" s="12"/>
      <c r="H348" s="247">
        <f t="shared" si="8"/>
        <v>1.422</v>
      </c>
      <c r="I348" s="418">
        <v>1.422</v>
      </c>
      <c r="J348" s="418"/>
      <c r="K348" s="418"/>
      <c r="L348" s="418">
        <v>0</v>
      </c>
      <c r="M348" s="347"/>
    </row>
    <row r="349" spans="1:13" s="14" customFormat="1" ht="76.5">
      <c r="A349" s="506" t="s">
        <v>821</v>
      </c>
      <c r="B349" s="12"/>
      <c r="C349" s="12"/>
      <c r="D349" s="12"/>
      <c r="E349" s="163"/>
      <c r="F349" s="12" t="s">
        <v>1255</v>
      </c>
      <c r="G349" s="12"/>
      <c r="H349" s="247">
        <f t="shared" si="8"/>
        <v>17.326</v>
      </c>
      <c r="I349" s="418"/>
      <c r="J349" s="418">
        <v>5.229</v>
      </c>
      <c r="K349" s="418">
        <v>1.6</v>
      </c>
      <c r="L349" s="418">
        <v>10.497</v>
      </c>
      <c r="M349" s="347"/>
    </row>
    <row r="350" spans="1:13" s="14" customFormat="1" ht="76.5">
      <c r="A350" s="506" t="s">
        <v>821</v>
      </c>
      <c r="B350" s="12"/>
      <c r="C350" s="12"/>
      <c r="D350" s="12"/>
      <c r="E350" s="163"/>
      <c r="F350" s="12" t="s">
        <v>1256</v>
      </c>
      <c r="G350" s="12"/>
      <c r="H350" s="247">
        <f t="shared" si="8"/>
        <v>5.229</v>
      </c>
      <c r="I350" s="418">
        <v>5.229</v>
      </c>
      <c r="J350" s="418"/>
      <c r="K350" s="418"/>
      <c r="L350" s="418">
        <v>0</v>
      </c>
      <c r="M350" s="347"/>
    </row>
    <row r="351" spans="1:13" s="14" customFormat="1" ht="76.5">
      <c r="A351" s="506" t="s">
        <v>821</v>
      </c>
      <c r="B351" s="12"/>
      <c r="C351" s="12"/>
      <c r="D351" s="12"/>
      <c r="E351" s="163"/>
      <c r="F351" s="12"/>
      <c r="G351" s="12"/>
      <c r="H351" s="247">
        <f t="shared" si="8"/>
        <v>0</v>
      </c>
      <c r="I351" s="418"/>
      <c r="J351" s="418"/>
      <c r="K351" s="418"/>
      <c r="L351" s="418">
        <v>0</v>
      </c>
      <c r="M351" s="347"/>
    </row>
    <row r="352" spans="1:13" s="14" customFormat="1" ht="76.5">
      <c r="A352" s="506" t="s">
        <v>1257</v>
      </c>
      <c r="B352" s="12"/>
      <c r="C352" s="12"/>
      <c r="D352" s="12"/>
      <c r="E352" s="163"/>
      <c r="F352" s="12" t="s">
        <v>1258</v>
      </c>
      <c r="G352" s="12"/>
      <c r="H352" s="247">
        <f t="shared" si="8"/>
        <v>9.945</v>
      </c>
      <c r="I352" s="418"/>
      <c r="J352" s="418">
        <v>2.985</v>
      </c>
      <c r="K352" s="418">
        <v>1.235</v>
      </c>
      <c r="L352" s="418">
        <v>5.725</v>
      </c>
      <c r="M352" s="347"/>
    </row>
    <row r="353" spans="1:13" s="14" customFormat="1" ht="63.75">
      <c r="A353" s="506" t="s">
        <v>752</v>
      </c>
      <c r="B353" s="12"/>
      <c r="C353" s="12"/>
      <c r="D353" s="12"/>
      <c r="E353" s="163"/>
      <c r="F353" s="12" t="s">
        <v>1259</v>
      </c>
      <c r="G353" s="12"/>
      <c r="H353" s="247">
        <f t="shared" si="8"/>
        <v>2.985</v>
      </c>
      <c r="I353" s="418">
        <v>2.985</v>
      </c>
      <c r="J353" s="418"/>
      <c r="K353" s="418"/>
      <c r="L353" s="418">
        <v>0</v>
      </c>
      <c r="M353" s="347"/>
    </row>
    <row r="354" spans="1:13" s="14" customFormat="1" ht="76.5">
      <c r="A354" s="506" t="s">
        <v>755</v>
      </c>
      <c r="B354" s="12"/>
      <c r="C354" s="12"/>
      <c r="D354" s="12"/>
      <c r="E354" s="163"/>
      <c r="F354" s="12" t="s">
        <v>1260</v>
      </c>
      <c r="G354" s="12"/>
      <c r="H354" s="247">
        <f aca="true" t="shared" si="9" ref="H354:H395">I354+J354+K354+L354+M354</f>
        <v>4.776</v>
      </c>
      <c r="I354" s="426"/>
      <c r="J354" s="426">
        <v>0.923</v>
      </c>
      <c r="K354" s="426">
        <v>0.83</v>
      </c>
      <c r="L354" s="426">
        <v>3.023</v>
      </c>
      <c r="M354" s="347"/>
    </row>
    <row r="355" spans="1:13" s="14" customFormat="1" ht="76.5">
      <c r="A355" s="506" t="s">
        <v>755</v>
      </c>
      <c r="B355" s="12"/>
      <c r="C355" s="12"/>
      <c r="D355" s="12"/>
      <c r="E355" s="163"/>
      <c r="F355" s="12" t="s">
        <v>1261</v>
      </c>
      <c r="G355" s="12"/>
      <c r="H355" s="247">
        <f t="shared" si="9"/>
        <v>0.923</v>
      </c>
      <c r="I355" s="426">
        <v>0.923</v>
      </c>
      <c r="J355" s="426"/>
      <c r="K355" s="426"/>
      <c r="L355" s="426">
        <v>0</v>
      </c>
      <c r="M355" s="347"/>
    </row>
    <row r="356" spans="1:13" s="14" customFormat="1" ht="76.5">
      <c r="A356" s="506" t="s">
        <v>771</v>
      </c>
      <c r="B356" s="12"/>
      <c r="C356" s="12"/>
      <c r="D356" s="12"/>
      <c r="E356" s="163"/>
      <c r="F356" s="12" t="s">
        <v>1262</v>
      </c>
      <c r="G356" s="12"/>
      <c r="H356" s="247">
        <f t="shared" si="9"/>
        <v>11.916</v>
      </c>
      <c r="I356" s="426"/>
      <c r="J356" s="426">
        <v>1.815</v>
      </c>
      <c r="K356" s="426">
        <v>0</v>
      </c>
      <c r="L356" s="426">
        <v>10.101</v>
      </c>
      <c r="M356" s="347"/>
    </row>
    <row r="357" spans="1:13" s="14" customFormat="1" ht="76.5">
      <c r="A357" s="506" t="s">
        <v>771</v>
      </c>
      <c r="B357" s="12"/>
      <c r="C357" s="12"/>
      <c r="D357" s="12"/>
      <c r="E357" s="163"/>
      <c r="F357" s="12" t="s">
        <v>1263</v>
      </c>
      <c r="G357" s="12"/>
      <c r="H357" s="247">
        <f t="shared" si="9"/>
        <v>1.815</v>
      </c>
      <c r="I357" s="426">
        <v>1.815</v>
      </c>
      <c r="J357" s="426"/>
      <c r="K357" s="426"/>
      <c r="L357" s="426">
        <v>0</v>
      </c>
      <c r="M357" s="347"/>
    </row>
    <row r="358" spans="1:13" s="14" customFormat="1" ht="63.75">
      <c r="A358" s="506" t="s">
        <v>535</v>
      </c>
      <c r="B358" s="12"/>
      <c r="C358" s="12"/>
      <c r="D358" s="12"/>
      <c r="E358" s="163"/>
      <c r="F358" s="12" t="s">
        <v>1204</v>
      </c>
      <c r="G358" s="12"/>
      <c r="H358" s="247">
        <f t="shared" si="9"/>
        <v>12.516</v>
      </c>
      <c r="I358" s="426"/>
      <c r="J358" s="426">
        <v>2.87</v>
      </c>
      <c r="K358" s="426">
        <v>1.277</v>
      </c>
      <c r="L358" s="426">
        <v>8.369</v>
      </c>
      <c r="M358" s="347"/>
    </row>
    <row r="359" spans="1:13" s="14" customFormat="1" ht="63.75">
      <c r="A359" s="506" t="s">
        <v>535</v>
      </c>
      <c r="B359" s="12"/>
      <c r="C359" s="12"/>
      <c r="D359" s="12"/>
      <c r="E359" s="163"/>
      <c r="F359" s="12" t="s">
        <v>1264</v>
      </c>
      <c r="G359" s="12"/>
      <c r="H359" s="247">
        <f t="shared" si="9"/>
        <v>2.87</v>
      </c>
      <c r="I359" s="426">
        <v>2.87</v>
      </c>
      <c r="J359" s="426"/>
      <c r="K359" s="426"/>
      <c r="L359" s="426">
        <v>0</v>
      </c>
      <c r="M359" s="347"/>
    </row>
    <row r="360" spans="1:13" s="14" customFormat="1" ht="89.25">
      <c r="A360" s="514" t="s">
        <v>754</v>
      </c>
      <c r="B360" s="515"/>
      <c r="C360" s="515"/>
      <c r="D360" s="515"/>
      <c r="E360" s="516"/>
      <c r="F360" s="515" t="s">
        <v>1210</v>
      </c>
      <c r="G360" s="12"/>
      <c r="H360" s="247">
        <f t="shared" si="9"/>
        <v>11.52</v>
      </c>
      <c r="I360" s="426"/>
      <c r="J360" s="426">
        <v>2.32</v>
      </c>
      <c r="K360" s="426">
        <v>1.8</v>
      </c>
      <c r="L360" s="426">
        <v>7.4</v>
      </c>
      <c r="M360" s="347"/>
    </row>
    <row r="361" spans="1:13" s="14" customFormat="1" ht="89.25">
      <c r="A361" s="514" t="s">
        <v>754</v>
      </c>
      <c r="B361" s="515"/>
      <c r="C361" s="515"/>
      <c r="D361" s="515"/>
      <c r="E361" s="516"/>
      <c r="F361" s="515" t="s">
        <v>1211</v>
      </c>
      <c r="G361" s="12"/>
      <c r="H361" s="247">
        <f t="shared" si="9"/>
        <v>2.32</v>
      </c>
      <c r="I361" s="426">
        <v>2.32</v>
      </c>
      <c r="J361" s="426"/>
      <c r="K361" s="426"/>
      <c r="L361" s="426">
        <v>0</v>
      </c>
      <c r="M361" s="347"/>
    </row>
    <row r="362" spans="1:13" s="14" customFormat="1" ht="89.25">
      <c r="A362" s="506" t="s">
        <v>772</v>
      </c>
      <c r="B362" s="12"/>
      <c r="C362" s="12"/>
      <c r="D362" s="12"/>
      <c r="E362" s="163"/>
      <c r="F362" s="12" t="s">
        <v>1265</v>
      </c>
      <c r="G362" s="12"/>
      <c r="H362" s="247">
        <f t="shared" si="9"/>
        <v>7.354</v>
      </c>
      <c r="I362" s="426"/>
      <c r="J362" s="426">
        <v>1.615</v>
      </c>
      <c r="K362" s="426">
        <v>0.835</v>
      </c>
      <c r="L362" s="426">
        <v>4.904</v>
      </c>
      <c r="M362" s="347"/>
    </row>
    <row r="363" spans="1:13" s="14" customFormat="1" ht="89.25">
      <c r="A363" s="506" t="s">
        <v>772</v>
      </c>
      <c r="B363" s="12"/>
      <c r="C363" s="12"/>
      <c r="D363" s="12"/>
      <c r="E363" s="163"/>
      <c r="F363" s="12" t="s">
        <v>1266</v>
      </c>
      <c r="G363" s="12"/>
      <c r="H363" s="247">
        <f t="shared" si="9"/>
        <v>1.615</v>
      </c>
      <c r="I363" s="426">
        <v>1.615</v>
      </c>
      <c r="J363" s="426"/>
      <c r="K363" s="426"/>
      <c r="L363" s="426">
        <v>0</v>
      </c>
      <c r="M363" s="347"/>
    </row>
    <row r="364" spans="1:13" s="14" customFormat="1" ht="76.5">
      <c r="A364" s="514" t="s">
        <v>531</v>
      </c>
      <c r="B364" s="515"/>
      <c r="C364" s="515"/>
      <c r="D364" s="515"/>
      <c r="E364" s="516"/>
      <c r="F364" s="515" t="s">
        <v>1210</v>
      </c>
      <c r="G364" s="12"/>
      <c r="H364" s="247">
        <f t="shared" si="9"/>
        <v>6.85</v>
      </c>
      <c r="I364" s="426"/>
      <c r="J364" s="426">
        <v>1.95</v>
      </c>
      <c r="K364" s="426">
        <v>0.8</v>
      </c>
      <c r="L364" s="426">
        <v>4.1</v>
      </c>
      <c r="M364" s="347"/>
    </row>
    <row r="365" spans="1:13" s="14" customFormat="1" ht="76.5">
      <c r="A365" s="514" t="s">
        <v>531</v>
      </c>
      <c r="B365" s="515"/>
      <c r="C365" s="515"/>
      <c r="D365" s="515"/>
      <c r="E365" s="516"/>
      <c r="F365" s="515" t="s">
        <v>1211</v>
      </c>
      <c r="G365" s="12"/>
      <c r="H365" s="247">
        <f t="shared" si="9"/>
        <v>1.95</v>
      </c>
      <c r="I365" s="426">
        <v>1.95</v>
      </c>
      <c r="J365" s="426"/>
      <c r="K365" s="426"/>
      <c r="L365" s="426">
        <v>0</v>
      </c>
      <c r="M365" s="347"/>
    </row>
    <row r="366" spans="1:13" s="14" customFormat="1" ht="76.5">
      <c r="A366" s="506" t="s">
        <v>523</v>
      </c>
      <c r="B366" s="12"/>
      <c r="C366" s="12"/>
      <c r="D366" s="12"/>
      <c r="E366" s="163"/>
      <c r="F366" s="12" t="s">
        <v>1267</v>
      </c>
      <c r="G366" s="12"/>
      <c r="H366" s="247">
        <f t="shared" si="9"/>
        <v>8.724</v>
      </c>
      <c r="I366" s="426"/>
      <c r="J366" s="426">
        <v>1.746</v>
      </c>
      <c r="K366" s="426">
        <v>1.439</v>
      </c>
      <c r="L366" s="426">
        <v>5.539</v>
      </c>
      <c r="M366" s="347"/>
    </row>
    <row r="367" spans="1:13" s="14" customFormat="1" ht="76.5">
      <c r="A367" s="506" t="s">
        <v>523</v>
      </c>
      <c r="B367" s="12"/>
      <c r="C367" s="12"/>
      <c r="D367" s="12"/>
      <c r="E367" s="163"/>
      <c r="F367" s="12" t="s">
        <v>1268</v>
      </c>
      <c r="G367" s="12"/>
      <c r="H367" s="247">
        <f t="shared" si="9"/>
        <v>1.746</v>
      </c>
      <c r="I367" s="426">
        <v>1.746</v>
      </c>
      <c r="J367" s="426"/>
      <c r="K367" s="426"/>
      <c r="L367" s="426">
        <v>0</v>
      </c>
      <c r="M367" s="347"/>
    </row>
    <row r="368" spans="1:13" s="14" customFormat="1" ht="76.5">
      <c r="A368" s="506" t="s">
        <v>761</v>
      </c>
      <c r="B368" s="12"/>
      <c r="C368" s="12"/>
      <c r="D368" s="12"/>
      <c r="E368" s="163"/>
      <c r="F368" s="12" t="s">
        <v>1269</v>
      </c>
      <c r="G368" s="12"/>
      <c r="H368" s="247">
        <f t="shared" si="9"/>
        <v>11.761</v>
      </c>
      <c r="I368" s="426"/>
      <c r="J368" s="426">
        <v>1.472</v>
      </c>
      <c r="K368" s="426">
        <v>0.969</v>
      </c>
      <c r="L368" s="426">
        <v>9.32</v>
      </c>
      <c r="M368" s="347"/>
    </row>
    <row r="369" spans="1:13" s="14" customFormat="1" ht="76.5">
      <c r="A369" s="506" t="s">
        <v>761</v>
      </c>
      <c r="B369" s="12"/>
      <c r="C369" s="12"/>
      <c r="D369" s="12"/>
      <c r="E369" s="163"/>
      <c r="F369" s="12" t="s">
        <v>1270</v>
      </c>
      <c r="G369" s="12"/>
      <c r="H369" s="247">
        <f t="shared" si="9"/>
        <v>1.472</v>
      </c>
      <c r="I369" s="426">
        <v>1.472</v>
      </c>
      <c r="J369" s="426"/>
      <c r="K369" s="426"/>
      <c r="L369" s="426">
        <v>0</v>
      </c>
      <c r="M369" s="347"/>
    </row>
    <row r="370" spans="1:13" s="14" customFormat="1" ht="76.5">
      <c r="A370" s="506" t="s">
        <v>764</v>
      </c>
      <c r="B370" s="12"/>
      <c r="C370" s="12"/>
      <c r="D370" s="12"/>
      <c r="E370" s="163"/>
      <c r="F370" s="12" t="s">
        <v>1271</v>
      </c>
      <c r="G370" s="12"/>
      <c r="H370" s="247">
        <f t="shared" si="9"/>
        <v>13.253</v>
      </c>
      <c r="I370" s="426"/>
      <c r="J370" s="426">
        <v>3.876</v>
      </c>
      <c r="K370" s="426">
        <v>1.557</v>
      </c>
      <c r="L370" s="426">
        <v>7.82</v>
      </c>
      <c r="M370" s="347"/>
    </row>
    <row r="371" spans="1:13" s="14" customFormat="1" ht="76.5">
      <c r="A371" s="506" t="s">
        <v>764</v>
      </c>
      <c r="B371" s="12"/>
      <c r="C371" s="12"/>
      <c r="D371" s="12"/>
      <c r="E371" s="163"/>
      <c r="F371" s="12" t="s">
        <v>1272</v>
      </c>
      <c r="G371" s="12"/>
      <c r="H371" s="247">
        <f t="shared" si="9"/>
        <v>3.876</v>
      </c>
      <c r="I371" s="426">
        <v>3.876</v>
      </c>
      <c r="J371" s="426"/>
      <c r="K371" s="426"/>
      <c r="L371" s="426">
        <v>0</v>
      </c>
      <c r="M371" s="347"/>
    </row>
    <row r="372" spans="1:13" s="14" customFormat="1" ht="89.25">
      <c r="A372" s="506" t="s">
        <v>775</v>
      </c>
      <c r="B372" s="12"/>
      <c r="C372" s="12"/>
      <c r="D372" s="12"/>
      <c r="E372" s="163"/>
      <c r="F372" s="12" t="s">
        <v>1273</v>
      </c>
      <c r="G372" s="12"/>
      <c r="H372" s="247">
        <f t="shared" si="9"/>
        <v>10.05</v>
      </c>
      <c r="I372" s="426"/>
      <c r="J372" s="426">
        <v>1.619</v>
      </c>
      <c r="K372" s="426">
        <v>0.746</v>
      </c>
      <c r="L372" s="426">
        <v>7.685</v>
      </c>
      <c r="M372" s="347"/>
    </row>
    <row r="373" spans="1:13" s="14" customFormat="1" ht="89.25">
      <c r="A373" s="506" t="s">
        <v>775</v>
      </c>
      <c r="B373" s="12"/>
      <c r="C373" s="12"/>
      <c r="D373" s="12"/>
      <c r="E373" s="163"/>
      <c r="F373" s="12" t="s">
        <v>1274</v>
      </c>
      <c r="G373" s="12"/>
      <c r="H373" s="247">
        <f t="shared" si="9"/>
        <v>1.619</v>
      </c>
      <c r="I373" s="426">
        <v>1.619</v>
      </c>
      <c r="J373" s="426"/>
      <c r="K373" s="426"/>
      <c r="L373" s="426">
        <v>0</v>
      </c>
      <c r="M373" s="347"/>
    </row>
    <row r="374" spans="1:13" s="14" customFormat="1" ht="63.75">
      <c r="A374" s="514" t="s">
        <v>762</v>
      </c>
      <c r="B374" s="515"/>
      <c r="C374" s="515"/>
      <c r="D374" s="515"/>
      <c r="E374" s="516"/>
      <c r="F374" s="515" t="s">
        <v>1210</v>
      </c>
      <c r="G374" s="12"/>
      <c r="H374" s="247">
        <f t="shared" si="9"/>
        <v>20.4</v>
      </c>
      <c r="I374" s="426"/>
      <c r="J374" s="426">
        <v>2.8</v>
      </c>
      <c r="K374" s="426">
        <v>2.4</v>
      </c>
      <c r="L374" s="426">
        <v>15.2</v>
      </c>
      <c r="M374" s="347"/>
    </row>
    <row r="375" spans="1:13" s="14" customFormat="1" ht="63.75">
      <c r="A375" s="514" t="s">
        <v>762</v>
      </c>
      <c r="B375" s="515"/>
      <c r="C375" s="515"/>
      <c r="D375" s="515"/>
      <c r="E375" s="516"/>
      <c r="F375" s="515" t="s">
        <v>1211</v>
      </c>
      <c r="G375" s="12"/>
      <c r="H375" s="247">
        <f t="shared" si="9"/>
        <v>2.8</v>
      </c>
      <c r="I375" s="426">
        <v>2.8</v>
      </c>
      <c r="J375" s="426"/>
      <c r="K375" s="426"/>
      <c r="L375" s="426">
        <v>0</v>
      </c>
      <c r="M375" s="347"/>
    </row>
    <row r="376" spans="1:13" s="14" customFormat="1" ht="114.75">
      <c r="A376" s="506" t="s">
        <v>776</v>
      </c>
      <c r="B376" s="12"/>
      <c r="C376" s="12"/>
      <c r="D376" s="12"/>
      <c r="E376" s="163"/>
      <c r="F376" s="12" t="s">
        <v>1275</v>
      </c>
      <c r="G376" s="12"/>
      <c r="H376" s="247">
        <f t="shared" si="9"/>
        <v>12.245</v>
      </c>
      <c r="I376" s="426"/>
      <c r="J376" s="426">
        <v>4.078</v>
      </c>
      <c r="K376" s="426">
        <v>1.018</v>
      </c>
      <c r="L376" s="426">
        <v>7.149</v>
      </c>
      <c r="M376" s="347"/>
    </row>
    <row r="377" spans="1:13" s="14" customFormat="1" ht="114.75">
      <c r="A377" s="506" t="s">
        <v>776</v>
      </c>
      <c r="B377" s="12"/>
      <c r="C377" s="12"/>
      <c r="D377" s="12"/>
      <c r="E377" s="163"/>
      <c r="F377" s="12" t="s">
        <v>1276</v>
      </c>
      <c r="G377" s="12"/>
      <c r="H377" s="247">
        <f t="shared" si="9"/>
        <v>4.078</v>
      </c>
      <c r="I377" s="426">
        <v>4.078</v>
      </c>
      <c r="J377" s="426"/>
      <c r="K377" s="426"/>
      <c r="L377" s="426">
        <v>0</v>
      </c>
      <c r="M377" s="347"/>
    </row>
    <row r="378" spans="1:13" s="14" customFormat="1" ht="76.5">
      <c r="A378" s="506" t="s">
        <v>760</v>
      </c>
      <c r="B378" s="12"/>
      <c r="C378" s="12"/>
      <c r="D378" s="12"/>
      <c r="E378" s="163"/>
      <c r="F378" s="12" t="s">
        <v>1277</v>
      </c>
      <c r="G378" s="12"/>
      <c r="H378" s="247">
        <f t="shared" si="9"/>
        <v>22.53</v>
      </c>
      <c r="I378" s="426"/>
      <c r="J378" s="426">
        <v>4.542</v>
      </c>
      <c r="K378" s="426">
        <v>2.707</v>
      </c>
      <c r="L378" s="426">
        <v>15.281</v>
      </c>
      <c r="M378" s="347"/>
    </row>
    <row r="379" spans="1:13" s="14" customFormat="1" ht="76.5">
      <c r="A379" s="506" t="s">
        <v>760</v>
      </c>
      <c r="B379" s="12"/>
      <c r="C379" s="12"/>
      <c r="D379" s="12"/>
      <c r="E379" s="163"/>
      <c r="F379" s="12" t="s">
        <v>1278</v>
      </c>
      <c r="G379" s="12"/>
      <c r="H379" s="247">
        <f t="shared" si="9"/>
        <v>4.542</v>
      </c>
      <c r="I379" s="426">
        <v>4.542</v>
      </c>
      <c r="J379" s="426"/>
      <c r="K379" s="426"/>
      <c r="L379" s="426">
        <v>0</v>
      </c>
      <c r="M379" s="347"/>
    </row>
    <row r="380" spans="1:13" s="14" customFormat="1" ht="76.5">
      <c r="A380" s="506" t="s">
        <v>1279</v>
      </c>
      <c r="B380" s="12"/>
      <c r="C380" s="12"/>
      <c r="D380" s="12"/>
      <c r="E380" s="163"/>
      <c r="F380" s="12" t="s">
        <v>1262</v>
      </c>
      <c r="G380" s="12"/>
      <c r="H380" s="247">
        <f t="shared" si="9"/>
        <v>10.916</v>
      </c>
      <c r="I380" s="426"/>
      <c r="J380" s="426">
        <v>1.815</v>
      </c>
      <c r="K380" s="426">
        <v>0</v>
      </c>
      <c r="L380" s="426">
        <v>9.101</v>
      </c>
      <c r="M380" s="347"/>
    </row>
    <row r="381" spans="1:13" s="14" customFormat="1" ht="76.5">
      <c r="A381" s="506" t="s">
        <v>1279</v>
      </c>
      <c r="B381" s="12"/>
      <c r="C381" s="12"/>
      <c r="D381" s="12"/>
      <c r="E381" s="163"/>
      <c r="F381" s="12" t="s">
        <v>1263</v>
      </c>
      <c r="G381" s="12"/>
      <c r="H381" s="247">
        <f t="shared" si="9"/>
        <v>1.815</v>
      </c>
      <c r="I381" s="426">
        <v>1.815</v>
      </c>
      <c r="J381" s="426"/>
      <c r="K381" s="426"/>
      <c r="L381" s="426">
        <v>0</v>
      </c>
      <c r="M381" s="347"/>
    </row>
    <row r="382" spans="1:13" s="14" customFormat="1" ht="76.5">
      <c r="A382" s="506" t="s">
        <v>521</v>
      </c>
      <c r="B382" s="12"/>
      <c r="C382" s="12"/>
      <c r="D382" s="12"/>
      <c r="E382" s="163"/>
      <c r="F382" s="12" t="s">
        <v>1280</v>
      </c>
      <c r="G382" s="12"/>
      <c r="H382" s="247">
        <f t="shared" si="9"/>
        <v>9.391</v>
      </c>
      <c r="I382" s="426"/>
      <c r="J382" s="426">
        <v>1.618</v>
      </c>
      <c r="K382" s="426">
        <v>0.513</v>
      </c>
      <c r="L382" s="426">
        <v>7.26</v>
      </c>
      <c r="M382" s="347"/>
    </row>
    <row r="383" spans="1:13" s="14" customFormat="1" ht="76.5">
      <c r="A383" s="506" t="s">
        <v>521</v>
      </c>
      <c r="B383" s="12"/>
      <c r="C383" s="12"/>
      <c r="D383" s="12"/>
      <c r="E383" s="163"/>
      <c r="F383" s="12" t="s">
        <v>1281</v>
      </c>
      <c r="G383" s="12"/>
      <c r="H383" s="247">
        <f t="shared" si="9"/>
        <v>1.618</v>
      </c>
      <c r="I383" s="426">
        <v>1.618</v>
      </c>
      <c r="J383" s="426"/>
      <c r="K383" s="426"/>
      <c r="L383" s="426">
        <v>0</v>
      </c>
      <c r="M383" s="347"/>
    </row>
    <row r="384" spans="1:13" s="14" customFormat="1" ht="76.5">
      <c r="A384" s="506" t="s">
        <v>1282</v>
      </c>
      <c r="B384" s="12"/>
      <c r="C384" s="12"/>
      <c r="D384" s="12"/>
      <c r="E384" s="163"/>
      <c r="F384" s="12" t="s">
        <v>1265</v>
      </c>
      <c r="G384" s="12"/>
      <c r="H384" s="247">
        <f t="shared" si="9"/>
        <v>7.354</v>
      </c>
      <c r="I384" s="426"/>
      <c r="J384" s="426">
        <v>1.615</v>
      </c>
      <c r="K384" s="426">
        <v>0.835</v>
      </c>
      <c r="L384" s="426">
        <v>4.904</v>
      </c>
      <c r="M384" s="347"/>
    </row>
    <row r="385" spans="1:13" s="14" customFormat="1" ht="76.5">
      <c r="A385" s="506" t="s">
        <v>1282</v>
      </c>
      <c r="B385" s="12"/>
      <c r="C385" s="12"/>
      <c r="D385" s="12"/>
      <c r="E385" s="163"/>
      <c r="F385" s="12" t="s">
        <v>1283</v>
      </c>
      <c r="G385" s="12"/>
      <c r="H385" s="247">
        <f t="shared" si="9"/>
        <v>1.615</v>
      </c>
      <c r="I385" s="426">
        <v>1.615</v>
      </c>
      <c r="J385" s="426"/>
      <c r="K385" s="426"/>
      <c r="L385" s="426">
        <v>0</v>
      </c>
      <c r="M385" s="347"/>
    </row>
    <row r="386" spans="1:13" s="14" customFormat="1" ht="76.5">
      <c r="A386" s="506" t="s">
        <v>522</v>
      </c>
      <c r="B386" s="12"/>
      <c r="C386" s="12"/>
      <c r="D386" s="12"/>
      <c r="E386" s="163"/>
      <c r="F386" s="12" t="s">
        <v>1284</v>
      </c>
      <c r="G386" s="12"/>
      <c r="H386" s="247">
        <f t="shared" si="9"/>
        <v>1.811</v>
      </c>
      <c r="I386" s="426"/>
      <c r="J386" s="426">
        <v>0.387</v>
      </c>
      <c r="K386" s="426">
        <v>0.236</v>
      </c>
      <c r="L386" s="426">
        <v>1.188</v>
      </c>
      <c r="M386" s="347"/>
    </row>
    <row r="387" spans="1:13" s="14" customFormat="1" ht="76.5">
      <c r="A387" s="506" t="s">
        <v>522</v>
      </c>
      <c r="B387" s="12"/>
      <c r="C387" s="12"/>
      <c r="D387" s="12"/>
      <c r="E387" s="163"/>
      <c r="F387" s="12" t="s">
        <v>1285</v>
      </c>
      <c r="G387" s="12"/>
      <c r="H387" s="247">
        <f t="shared" si="9"/>
        <v>3.616</v>
      </c>
      <c r="I387" s="426"/>
      <c r="J387" s="426">
        <v>1.099</v>
      </c>
      <c r="K387" s="426">
        <v>0.448</v>
      </c>
      <c r="L387" s="426">
        <v>2.069</v>
      </c>
      <c r="M387" s="347"/>
    </row>
    <row r="388" spans="1:13" s="14" customFormat="1" ht="76.5">
      <c r="A388" s="506" t="s">
        <v>522</v>
      </c>
      <c r="B388" s="12"/>
      <c r="C388" s="12"/>
      <c r="D388" s="12"/>
      <c r="E388" s="163"/>
      <c r="F388" s="12" t="s">
        <v>1286</v>
      </c>
      <c r="G388" s="12"/>
      <c r="H388" s="247">
        <f t="shared" si="9"/>
        <v>0.387</v>
      </c>
      <c r="I388" s="426">
        <v>0.387</v>
      </c>
      <c r="J388" s="426"/>
      <c r="K388" s="426"/>
      <c r="L388" s="426">
        <v>0</v>
      </c>
      <c r="M388" s="347"/>
    </row>
    <row r="389" spans="1:13" s="14" customFormat="1" ht="76.5">
      <c r="A389" s="506" t="s">
        <v>522</v>
      </c>
      <c r="B389" s="12"/>
      <c r="C389" s="12"/>
      <c r="D389" s="12"/>
      <c r="E389" s="163"/>
      <c r="F389" s="12" t="s">
        <v>1287</v>
      </c>
      <c r="G389" s="12"/>
      <c r="H389" s="247">
        <f t="shared" si="9"/>
        <v>1.099</v>
      </c>
      <c r="I389" s="426">
        <v>1.099</v>
      </c>
      <c r="J389" s="426"/>
      <c r="K389" s="426"/>
      <c r="L389" s="426">
        <v>0</v>
      </c>
      <c r="M389" s="347"/>
    </row>
    <row r="390" spans="1:13" s="14" customFormat="1" ht="76.5">
      <c r="A390" s="506" t="s">
        <v>757</v>
      </c>
      <c r="B390" s="12"/>
      <c r="C390" s="12"/>
      <c r="D390" s="12"/>
      <c r="E390" s="163"/>
      <c r="F390" s="12" t="s">
        <v>1288</v>
      </c>
      <c r="G390" s="12"/>
      <c r="H390" s="247">
        <f t="shared" si="9"/>
        <v>11.228</v>
      </c>
      <c r="I390" s="426"/>
      <c r="J390" s="426">
        <v>3.077</v>
      </c>
      <c r="K390" s="426">
        <v>1.789</v>
      </c>
      <c r="L390" s="426">
        <v>6.362</v>
      </c>
      <c r="M390" s="347"/>
    </row>
    <row r="391" spans="1:13" s="14" customFormat="1" ht="76.5">
      <c r="A391" s="506" t="s">
        <v>757</v>
      </c>
      <c r="B391" s="12"/>
      <c r="C391" s="12"/>
      <c r="D391" s="12"/>
      <c r="E391" s="163"/>
      <c r="F391" s="12" t="s">
        <v>1289</v>
      </c>
      <c r="G391" s="12"/>
      <c r="H391" s="247">
        <f t="shared" si="9"/>
        <v>3.077</v>
      </c>
      <c r="I391" s="426">
        <v>3.077</v>
      </c>
      <c r="J391" s="426"/>
      <c r="K391" s="426"/>
      <c r="L391" s="426">
        <v>0</v>
      </c>
      <c r="M391" s="347"/>
    </row>
    <row r="392" spans="1:13" s="14" customFormat="1" ht="76.5">
      <c r="A392" s="506" t="s">
        <v>822</v>
      </c>
      <c r="B392" s="12"/>
      <c r="C392" s="12"/>
      <c r="D392" s="12"/>
      <c r="E392" s="163"/>
      <c r="F392" s="12" t="s">
        <v>1290</v>
      </c>
      <c r="G392" s="12"/>
      <c r="H392" s="247">
        <f t="shared" si="9"/>
        <v>8.128</v>
      </c>
      <c r="I392" s="426"/>
      <c r="J392" s="426">
        <v>1.598</v>
      </c>
      <c r="K392" s="426">
        <v>0.932</v>
      </c>
      <c r="L392" s="426">
        <v>5.598</v>
      </c>
      <c r="M392" s="347"/>
    </row>
    <row r="393" spans="1:13" s="14" customFormat="1" ht="76.5">
      <c r="A393" s="506" t="s">
        <v>822</v>
      </c>
      <c r="B393" s="12"/>
      <c r="C393" s="12"/>
      <c r="D393" s="12"/>
      <c r="E393" s="163"/>
      <c r="F393" s="12" t="s">
        <v>1291</v>
      </c>
      <c r="G393" s="12"/>
      <c r="H393" s="247">
        <f t="shared" si="9"/>
        <v>1.598</v>
      </c>
      <c r="I393" s="426">
        <v>1.598</v>
      </c>
      <c r="J393" s="426"/>
      <c r="K393" s="426"/>
      <c r="L393" s="426">
        <v>0</v>
      </c>
      <c r="M393" s="347"/>
    </row>
    <row r="394" spans="1:13" s="14" customFormat="1" ht="63.75">
      <c r="A394" s="506" t="s">
        <v>767</v>
      </c>
      <c r="B394" s="12"/>
      <c r="C394" s="12"/>
      <c r="D394" s="12"/>
      <c r="E394" s="163"/>
      <c r="F394" s="12" t="s">
        <v>1292</v>
      </c>
      <c r="G394" s="12"/>
      <c r="H394" s="247">
        <f t="shared" si="9"/>
        <v>11.025</v>
      </c>
      <c r="I394" s="426"/>
      <c r="J394" s="426">
        <v>1.682</v>
      </c>
      <c r="K394" s="426">
        <v>1.656</v>
      </c>
      <c r="L394" s="426">
        <v>7.687</v>
      </c>
      <c r="M394" s="347"/>
    </row>
    <row r="395" spans="1:13" s="14" customFormat="1" ht="63.75">
      <c r="A395" s="506" t="s">
        <v>767</v>
      </c>
      <c r="B395" s="12"/>
      <c r="C395" s="12"/>
      <c r="D395" s="12"/>
      <c r="E395" s="163"/>
      <c r="F395" s="12" t="s">
        <v>1293</v>
      </c>
      <c r="G395" s="12"/>
      <c r="H395" s="247">
        <f t="shared" si="9"/>
        <v>1.682</v>
      </c>
      <c r="I395" s="426">
        <v>1.682</v>
      </c>
      <c r="J395" s="426"/>
      <c r="K395" s="426"/>
      <c r="L395" s="426">
        <v>0</v>
      </c>
      <c r="M395" s="347"/>
    </row>
    <row r="396" spans="1:13" s="14" customFormat="1" ht="63.75">
      <c r="A396" s="506" t="s">
        <v>1294</v>
      </c>
      <c r="B396" s="12"/>
      <c r="C396" s="12"/>
      <c r="D396" s="12"/>
      <c r="E396" s="163"/>
      <c r="F396" s="12" t="s">
        <v>1295</v>
      </c>
      <c r="G396" s="12"/>
      <c r="H396" s="247">
        <f aca="true" t="shared" si="10" ref="H396:H415">I396+J396+K396+L396+M396</f>
        <v>10.381</v>
      </c>
      <c r="I396" s="426"/>
      <c r="J396" s="426">
        <v>3.845</v>
      </c>
      <c r="K396" s="426">
        <v>0</v>
      </c>
      <c r="L396" s="426">
        <v>6.536</v>
      </c>
      <c r="M396" s="347"/>
    </row>
    <row r="397" spans="1:13" s="14" customFormat="1" ht="63.75">
      <c r="A397" s="506" t="s">
        <v>746</v>
      </c>
      <c r="B397" s="12"/>
      <c r="C397" s="12"/>
      <c r="D397" s="12"/>
      <c r="E397" s="163"/>
      <c r="F397" s="12" t="s">
        <v>1296</v>
      </c>
      <c r="G397" s="12"/>
      <c r="H397" s="247">
        <f t="shared" si="10"/>
        <v>3.845</v>
      </c>
      <c r="I397" s="426">
        <v>3.845</v>
      </c>
      <c r="J397" s="426"/>
      <c r="K397" s="426"/>
      <c r="L397" s="426">
        <v>0</v>
      </c>
      <c r="M397" s="347"/>
    </row>
    <row r="398" spans="1:13" s="14" customFormat="1" ht="76.5">
      <c r="A398" s="506" t="s">
        <v>782</v>
      </c>
      <c r="B398" s="12"/>
      <c r="C398" s="12"/>
      <c r="D398" s="12"/>
      <c r="E398" s="163"/>
      <c r="F398" s="12" t="s">
        <v>1297</v>
      </c>
      <c r="G398" s="12"/>
      <c r="H398" s="247">
        <f t="shared" si="10"/>
        <v>5.816</v>
      </c>
      <c r="I398" s="426"/>
      <c r="J398" s="426">
        <v>1.353</v>
      </c>
      <c r="K398" s="426">
        <v>0.715</v>
      </c>
      <c r="L398" s="426">
        <v>3.748</v>
      </c>
      <c r="M398" s="347"/>
    </row>
    <row r="399" spans="1:13" s="14" customFormat="1" ht="76.5">
      <c r="A399" s="506" t="s">
        <v>782</v>
      </c>
      <c r="B399" s="12"/>
      <c r="C399" s="12"/>
      <c r="D399" s="12"/>
      <c r="E399" s="163"/>
      <c r="F399" s="12" t="s">
        <v>1298</v>
      </c>
      <c r="G399" s="12"/>
      <c r="H399" s="247">
        <f t="shared" si="10"/>
        <v>1.353</v>
      </c>
      <c r="I399" s="426">
        <v>1.353</v>
      </c>
      <c r="J399" s="426"/>
      <c r="K399" s="426"/>
      <c r="L399" s="426">
        <v>0</v>
      </c>
      <c r="M399" s="347"/>
    </row>
    <row r="400" spans="1:13" s="14" customFormat="1" ht="76.5">
      <c r="A400" s="506" t="s">
        <v>777</v>
      </c>
      <c r="B400" s="12"/>
      <c r="C400" s="12"/>
      <c r="D400" s="12"/>
      <c r="E400" s="163"/>
      <c r="F400" s="12" t="s">
        <v>1299</v>
      </c>
      <c r="G400" s="12"/>
      <c r="H400" s="247">
        <f t="shared" si="10"/>
        <v>12.567</v>
      </c>
      <c r="I400" s="426"/>
      <c r="J400" s="426">
        <v>4.804</v>
      </c>
      <c r="K400" s="426">
        <v>1.042</v>
      </c>
      <c r="L400" s="426">
        <v>6.721</v>
      </c>
      <c r="M400" s="347"/>
    </row>
    <row r="401" spans="1:13" s="14" customFormat="1" ht="76.5">
      <c r="A401" s="506" t="s">
        <v>777</v>
      </c>
      <c r="B401" s="12"/>
      <c r="C401" s="12"/>
      <c r="D401" s="12"/>
      <c r="E401" s="163"/>
      <c r="F401" s="12" t="s">
        <v>1300</v>
      </c>
      <c r="G401" s="12"/>
      <c r="H401" s="247">
        <f t="shared" si="10"/>
        <v>4.804</v>
      </c>
      <c r="I401" s="426">
        <v>4.804</v>
      </c>
      <c r="J401" s="426"/>
      <c r="K401" s="426"/>
      <c r="L401" s="426">
        <v>0</v>
      </c>
      <c r="M401" s="347"/>
    </row>
    <row r="402" spans="1:13" s="14" customFormat="1" ht="76.5">
      <c r="A402" s="506" t="s">
        <v>780</v>
      </c>
      <c r="B402" s="12"/>
      <c r="C402" s="12"/>
      <c r="D402" s="12"/>
      <c r="E402" s="163"/>
      <c r="F402" s="12" t="s">
        <v>1301</v>
      </c>
      <c r="G402" s="12"/>
      <c r="H402" s="247">
        <f t="shared" si="10"/>
        <v>7.54</v>
      </c>
      <c r="I402" s="426"/>
      <c r="J402" s="426">
        <v>4.162</v>
      </c>
      <c r="K402" s="426">
        <v>0.522</v>
      </c>
      <c r="L402" s="426">
        <v>2.856</v>
      </c>
      <c r="M402" s="347"/>
    </row>
    <row r="403" spans="1:13" s="14" customFormat="1" ht="76.5">
      <c r="A403" s="506" t="s">
        <v>780</v>
      </c>
      <c r="B403" s="12"/>
      <c r="C403" s="12"/>
      <c r="D403" s="12"/>
      <c r="E403" s="163"/>
      <c r="F403" s="12" t="s">
        <v>1302</v>
      </c>
      <c r="G403" s="12"/>
      <c r="H403" s="247">
        <f t="shared" si="10"/>
        <v>4.162</v>
      </c>
      <c r="I403" s="426">
        <v>4.162</v>
      </c>
      <c r="J403" s="426"/>
      <c r="K403" s="426"/>
      <c r="L403" s="426">
        <v>0</v>
      </c>
      <c r="M403" s="347"/>
    </row>
    <row r="404" spans="1:13" s="14" customFormat="1" ht="89.25">
      <c r="A404" s="506" t="s">
        <v>766</v>
      </c>
      <c r="B404" s="12"/>
      <c r="C404" s="12"/>
      <c r="D404" s="12"/>
      <c r="E404" s="163"/>
      <c r="F404" s="12" t="s">
        <v>1303</v>
      </c>
      <c r="G404" s="12"/>
      <c r="H404" s="247">
        <f t="shared" si="10"/>
        <v>8.345</v>
      </c>
      <c r="I404" s="426"/>
      <c r="J404" s="426">
        <v>2.466</v>
      </c>
      <c r="K404" s="426">
        <v>0.844</v>
      </c>
      <c r="L404" s="426">
        <v>5.035</v>
      </c>
      <c r="M404" s="347"/>
    </row>
    <row r="405" spans="1:13" s="14" customFormat="1" ht="89.25">
      <c r="A405" s="506" t="s">
        <v>766</v>
      </c>
      <c r="B405" s="12"/>
      <c r="C405" s="12"/>
      <c r="D405" s="12"/>
      <c r="E405" s="163"/>
      <c r="F405" s="12" t="s">
        <v>1304</v>
      </c>
      <c r="G405" s="12"/>
      <c r="H405" s="247">
        <f t="shared" si="10"/>
        <v>2.466</v>
      </c>
      <c r="I405" s="426">
        <v>2.466</v>
      </c>
      <c r="J405" s="426"/>
      <c r="K405" s="426"/>
      <c r="L405" s="426">
        <v>0</v>
      </c>
      <c r="M405" s="347"/>
    </row>
    <row r="406" spans="1:13" s="14" customFormat="1" ht="76.5">
      <c r="A406" s="506" t="s">
        <v>779</v>
      </c>
      <c r="B406" s="12"/>
      <c r="C406" s="12"/>
      <c r="D406" s="12"/>
      <c r="E406" s="163"/>
      <c r="F406" s="12" t="s">
        <v>1305</v>
      </c>
      <c r="G406" s="12"/>
      <c r="H406" s="247">
        <f t="shared" si="10"/>
        <v>11.082</v>
      </c>
      <c r="I406" s="426"/>
      <c r="J406" s="426">
        <v>1.932</v>
      </c>
      <c r="K406" s="426">
        <v>2.119</v>
      </c>
      <c r="L406" s="426">
        <v>7.031</v>
      </c>
      <c r="M406" s="347"/>
    </row>
    <row r="407" spans="1:13" s="14" customFormat="1" ht="76.5">
      <c r="A407" s="506" t="s">
        <v>779</v>
      </c>
      <c r="B407" s="12"/>
      <c r="C407" s="12"/>
      <c r="D407" s="12"/>
      <c r="E407" s="163"/>
      <c r="F407" s="12" t="s">
        <v>1306</v>
      </c>
      <c r="G407" s="12"/>
      <c r="H407" s="247">
        <f t="shared" si="10"/>
        <v>1.932</v>
      </c>
      <c r="I407" s="426">
        <v>1.932</v>
      </c>
      <c r="J407" s="426"/>
      <c r="K407" s="426"/>
      <c r="L407" s="426">
        <v>0</v>
      </c>
      <c r="M407" s="347"/>
    </row>
    <row r="408" spans="1:13" s="14" customFormat="1" ht="89.25">
      <c r="A408" s="506" t="s">
        <v>756</v>
      </c>
      <c r="B408" s="12"/>
      <c r="C408" s="12"/>
      <c r="D408" s="12"/>
      <c r="E408" s="163"/>
      <c r="F408" s="12" t="s">
        <v>1307</v>
      </c>
      <c r="G408" s="12"/>
      <c r="H408" s="247">
        <f t="shared" si="10"/>
        <v>14.223</v>
      </c>
      <c r="I408" s="426"/>
      <c r="J408" s="426">
        <v>4.199</v>
      </c>
      <c r="K408" s="426">
        <v>1.496</v>
      </c>
      <c r="L408" s="426">
        <v>8.528</v>
      </c>
      <c r="M408" s="347"/>
    </row>
    <row r="409" spans="1:13" s="14" customFormat="1" ht="89.25">
      <c r="A409" s="506" t="s">
        <v>756</v>
      </c>
      <c r="B409" s="12"/>
      <c r="C409" s="12"/>
      <c r="D409" s="12"/>
      <c r="E409" s="163"/>
      <c r="F409" s="12" t="s">
        <v>1308</v>
      </c>
      <c r="G409" s="12"/>
      <c r="H409" s="247">
        <f t="shared" si="10"/>
        <v>4.199</v>
      </c>
      <c r="I409" s="426">
        <v>4.199</v>
      </c>
      <c r="J409" s="426"/>
      <c r="K409" s="426"/>
      <c r="L409" s="426">
        <v>0</v>
      </c>
      <c r="M409" s="347"/>
    </row>
    <row r="410" spans="1:13" s="14" customFormat="1" ht="63.75">
      <c r="A410" s="506" t="s">
        <v>685</v>
      </c>
      <c r="B410" s="12"/>
      <c r="C410" s="12"/>
      <c r="D410" s="12"/>
      <c r="E410" s="163"/>
      <c r="F410" s="12" t="s">
        <v>1309</v>
      </c>
      <c r="G410" s="12"/>
      <c r="H410" s="247">
        <f t="shared" si="10"/>
        <v>6.325</v>
      </c>
      <c r="I410" s="426"/>
      <c r="J410" s="426">
        <v>0.807</v>
      </c>
      <c r="K410" s="426">
        <v>0.392</v>
      </c>
      <c r="L410" s="426">
        <v>5.126</v>
      </c>
      <c r="M410" s="347"/>
    </row>
    <row r="411" spans="1:13" s="14" customFormat="1" ht="63.75">
      <c r="A411" s="506" t="s">
        <v>685</v>
      </c>
      <c r="B411" s="12"/>
      <c r="C411" s="12"/>
      <c r="D411" s="12"/>
      <c r="E411" s="163"/>
      <c r="F411" s="12" t="s">
        <v>1310</v>
      </c>
      <c r="G411" s="12"/>
      <c r="H411" s="247">
        <f t="shared" si="10"/>
        <v>0.807</v>
      </c>
      <c r="I411" s="426">
        <v>0.807</v>
      </c>
      <c r="J411" s="426"/>
      <c r="K411" s="426"/>
      <c r="L411" s="426">
        <v>0</v>
      </c>
      <c r="M411" s="347"/>
    </row>
    <row r="412" spans="1:13" s="14" customFormat="1" ht="63.75">
      <c r="A412" s="506" t="s">
        <v>823</v>
      </c>
      <c r="B412" s="12"/>
      <c r="C412" s="12"/>
      <c r="D412" s="12"/>
      <c r="E412" s="163"/>
      <c r="F412" s="12" t="s">
        <v>1311</v>
      </c>
      <c r="G412" s="12"/>
      <c r="H412" s="247">
        <f t="shared" si="10"/>
        <v>9</v>
      </c>
      <c r="I412" s="426"/>
      <c r="J412" s="426">
        <v>1.413</v>
      </c>
      <c r="K412" s="426">
        <v>0.661</v>
      </c>
      <c r="L412" s="426">
        <v>6.926</v>
      </c>
      <c r="M412" s="347"/>
    </row>
    <row r="413" spans="1:13" s="14" customFormat="1" ht="63.75">
      <c r="A413" s="506" t="s">
        <v>823</v>
      </c>
      <c r="B413" s="12"/>
      <c r="C413" s="12"/>
      <c r="D413" s="12"/>
      <c r="E413" s="163"/>
      <c r="F413" s="12" t="s">
        <v>1312</v>
      </c>
      <c r="G413" s="12"/>
      <c r="H413" s="247">
        <f t="shared" si="10"/>
        <v>1.413</v>
      </c>
      <c r="I413" s="426">
        <v>1.413</v>
      </c>
      <c r="J413" s="426"/>
      <c r="K413" s="426"/>
      <c r="L413" s="426">
        <v>0</v>
      </c>
      <c r="M413" s="347"/>
    </row>
    <row r="414" spans="1:13" s="14" customFormat="1" ht="60">
      <c r="A414" s="318" t="s">
        <v>945</v>
      </c>
      <c r="B414" s="370"/>
      <c r="C414" s="370"/>
      <c r="D414" s="12" t="s">
        <v>948</v>
      </c>
      <c r="E414" s="163"/>
      <c r="F414" s="12" t="s">
        <v>1313</v>
      </c>
      <c r="G414" s="12"/>
      <c r="H414" s="247">
        <f t="shared" si="10"/>
        <v>76.521</v>
      </c>
      <c r="I414" s="426"/>
      <c r="J414" s="426">
        <v>50.419</v>
      </c>
      <c r="K414" s="426">
        <v>16.731</v>
      </c>
      <c r="L414" s="426">
        <v>9.371</v>
      </c>
      <c r="M414" s="347"/>
    </row>
    <row r="415" spans="1:13" s="14" customFormat="1" ht="60">
      <c r="A415" s="318" t="s">
        <v>945</v>
      </c>
      <c r="B415" s="370"/>
      <c r="C415" s="370"/>
      <c r="D415" s="12"/>
      <c r="E415" s="163"/>
      <c r="F415" s="12" t="s">
        <v>1314</v>
      </c>
      <c r="G415" s="12"/>
      <c r="H415" s="247">
        <f t="shared" si="10"/>
        <v>50.419</v>
      </c>
      <c r="I415" s="426">
        <v>50.419</v>
      </c>
      <c r="J415" s="426"/>
      <c r="K415" s="426"/>
      <c r="L415" s="426">
        <v>0</v>
      </c>
      <c r="M415" s="347"/>
    </row>
    <row r="416" spans="1:13" s="14" customFormat="1" ht="60">
      <c r="A416" s="318" t="s">
        <v>946</v>
      </c>
      <c r="B416" s="370"/>
      <c r="C416" s="370"/>
      <c r="D416" s="12" t="s">
        <v>1194</v>
      </c>
      <c r="E416" s="163"/>
      <c r="F416" s="12"/>
      <c r="G416" s="12"/>
      <c r="H416" s="247">
        <f>I416+J416+K416+L416+M416</f>
        <v>0</v>
      </c>
      <c r="I416" s="426"/>
      <c r="J416" s="426"/>
      <c r="K416" s="426"/>
      <c r="L416" s="426">
        <v>0</v>
      </c>
      <c r="M416" s="347"/>
    </row>
    <row r="417" spans="1:13" s="14" customFormat="1" ht="60">
      <c r="A417" s="318" t="s">
        <v>947</v>
      </c>
      <c r="B417" s="370"/>
      <c r="C417" s="370"/>
      <c r="D417" s="12" t="s">
        <v>1195</v>
      </c>
      <c r="E417" s="163"/>
      <c r="F417" s="12"/>
      <c r="G417" s="12"/>
      <c r="H417" s="247">
        <f>I417+J417+K417+L417+M417</f>
        <v>0</v>
      </c>
      <c r="I417" s="426"/>
      <c r="J417" s="426"/>
      <c r="K417" s="426"/>
      <c r="L417" s="426">
        <v>0</v>
      </c>
      <c r="M417" s="347"/>
    </row>
    <row r="418" spans="1:13" s="14" customFormat="1" ht="60">
      <c r="A418" s="318" t="s">
        <v>1193</v>
      </c>
      <c r="B418" s="370"/>
      <c r="C418" s="370"/>
      <c r="D418" s="12" t="s">
        <v>1196</v>
      </c>
      <c r="E418" s="163"/>
      <c r="F418" s="12"/>
      <c r="G418" s="12"/>
      <c r="H418" s="247">
        <f>I418+J418+K418+L418+M418</f>
        <v>0</v>
      </c>
      <c r="I418" s="426"/>
      <c r="J418" s="426"/>
      <c r="K418" s="426"/>
      <c r="L418" s="426">
        <v>0</v>
      </c>
      <c r="M418" s="347"/>
    </row>
    <row r="419" spans="1:13" s="283" customFormat="1" ht="12.75" customHeight="1">
      <c r="A419" s="294" t="s">
        <v>15</v>
      </c>
      <c r="B419" s="295"/>
      <c r="C419" s="295"/>
      <c r="D419" s="288"/>
      <c r="E419" s="290"/>
      <c r="F419" s="288"/>
      <c r="G419" s="288"/>
      <c r="H419" s="276">
        <f>I419+J419+K419+L419</f>
        <v>820.783</v>
      </c>
      <c r="I419" s="345">
        <f>SUM(I290:I418)</f>
        <v>193.8</v>
      </c>
      <c r="J419" s="345">
        <f>SUM(J290:J418)</f>
        <v>192.378</v>
      </c>
      <c r="K419" s="345">
        <f>SUM(K290:K418)</f>
        <v>72.905</v>
      </c>
      <c r="L419" s="345">
        <f>SUM(L290:L418)</f>
        <v>361.7</v>
      </c>
      <c r="M419" s="345">
        <f>SUM(M290:M418)</f>
        <v>0</v>
      </c>
    </row>
    <row r="420" spans="1:13" s="14" customFormat="1" ht="42.75" customHeight="1">
      <c r="A420" s="312" t="s">
        <v>454</v>
      </c>
      <c r="B420" s="186" t="s">
        <v>455</v>
      </c>
      <c r="C420" s="185">
        <v>241</v>
      </c>
      <c r="D420" s="188"/>
      <c r="E420" s="194"/>
      <c r="F420" s="188"/>
      <c r="G420" s="188"/>
      <c r="H420" s="247"/>
      <c r="I420" s="346"/>
      <c r="J420" s="346"/>
      <c r="K420" s="346"/>
      <c r="L420" s="346"/>
      <c r="M420" s="346"/>
    </row>
    <row r="421" spans="1:13" s="14" customFormat="1" ht="63.75">
      <c r="A421" s="478" t="s">
        <v>938</v>
      </c>
      <c r="B421" s="12"/>
      <c r="C421" s="12"/>
      <c r="D421" s="12"/>
      <c r="E421" s="163"/>
      <c r="F421" s="12"/>
      <c r="G421" s="12"/>
      <c r="H421" s="247">
        <f aca="true" t="shared" si="11" ref="H421:H426">I421+J421+K421+L421+M421</f>
        <v>3.712</v>
      </c>
      <c r="I421" s="477">
        <v>1.856</v>
      </c>
      <c r="J421" s="477">
        <v>1.856</v>
      </c>
      <c r="K421" s="477">
        <v>0</v>
      </c>
      <c r="L421" s="477">
        <v>0</v>
      </c>
      <c r="M421" s="348"/>
    </row>
    <row r="422" spans="1:13" s="14" customFormat="1" ht="63.75">
      <c r="A422" s="478" t="s">
        <v>938</v>
      </c>
      <c r="B422" s="12"/>
      <c r="C422" s="12"/>
      <c r="D422" s="12"/>
      <c r="E422" s="163"/>
      <c r="F422" s="12"/>
      <c r="G422" s="12"/>
      <c r="H422" s="247">
        <f t="shared" si="11"/>
        <v>3.547</v>
      </c>
      <c r="I422" s="477">
        <v>0</v>
      </c>
      <c r="J422" s="477">
        <v>0</v>
      </c>
      <c r="K422" s="477">
        <v>1.147</v>
      </c>
      <c r="L422" s="477">
        <v>2.4</v>
      </c>
      <c r="M422" s="348"/>
    </row>
    <row r="423" spans="1:13" s="14" customFormat="1" ht="63.75">
      <c r="A423" s="478" t="s">
        <v>824</v>
      </c>
      <c r="B423" s="12"/>
      <c r="C423" s="12"/>
      <c r="D423" s="12"/>
      <c r="E423" s="163"/>
      <c r="F423" s="12"/>
      <c r="G423" s="12"/>
      <c r="H423" s="247">
        <f t="shared" si="11"/>
        <v>2.596</v>
      </c>
      <c r="I423" s="477">
        <v>1.298</v>
      </c>
      <c r="J423" s="477">
        <v>1.298</v>
      </c>
      <c r="K423" s="477">
        <v>0</v>
      </c>
      <c r="L423" s="477">
        <v>0</v>
      </c>
      <c r="M423" s="348"/>
    </row>
    <row r="424" spans="1:13" s="14" customFormat="1" ht="63.75">
      <c r="A424" s="478" t="s">
        <v>824</v>
      </c>
      <c r="B424" s="12"/>
      <c r="C424" s="12"/>
      <c r="D424" s="12"/>
      <c r="E424" s="163"/>
      <c r="F424" s="12"/>
      <c r="G424" s="12"/>
      <c r="H424" s="247">
        <f t="shared" si="11"/>
        <v>3.646</v>
      </c>
      <c r="I424" s="477">
        <v>0</v>
      </c>
      <c r="J424" s="477">
        <v>0</v>
      </c>
      <c r="K424" s="477">
        <v>1.271</v>
      </c>
      <c r="L424" s="477">
        <v>2.375</v>
      </c>
      <c r="M424" s="348"/>
    </row>
    <row r="425" spans="1:13" s="14" customFormat="1" ht="63.75">
      <c r="A425" s="478" t="s">
        <v>825</v>
      </c>
      <c r="B425" s="12"/>
      <c r="C425" s="12"/>
      <c r="D425" s="12"/>
      <c r="E425" s="163"/>
      <c r="F425" s="12"/>
      <c r="G425" s="12"/>
      <c r="H425" s="247">
        <f t="shared" si="11"/>
        <v>4.131</v>
      </c>
      <c r="I425" s="477">
        <v>0</v>
      </c>
      <c r="J425" s="477">
        <v>0</v>
      </c>
      <c r="K425" s="477">
        <v>1.124</v>
      </c>
      <c r="L425" s="477">
        <v>3.007</v>
      </c>
      <c r="M425" s="348"/>
    </row>
    <row r="426" spans="1:13" s="14" customFormat="1" ht="63.75">
      <c r="A426" s="478" t="s">
        <v>825</v>
      </c>
      <c r="B426" s="12"/>
      <c r="C426" s="12"/>
      <c r="D426" s="12"/>
      <c r="E426" s="163"/>
      <c r="F426" s="12"/>
      <c r="G426" s="12"/>
      <c r="H426" s="247">
        <f t="shared" si="11"/>
        <v>3.2</v>
      </c>
      <c r="I426" s="477">
        <v>1.6</v>
      </c>
      <c r="J426" s="477">
        <v>1.6</v>
      </c>
      <c r="K426" s="477">
        <v>0</v>
      </c>
      <c r="L426" s="477">
        <v>0</v>
      </c>
      <c r="M426" s="348"/>
    </row>
    <row r="427" spans="1:13" s="283" customFormat="1" ht="21.75" customHeight="1">
      <c r="A427" s="294" t="s">
        <v>16</v>
      </c>
      <c r="B427" s="295"/>
      <c r="C427" s="295"/>
      <c r="D427" s="288"/>
      <c r="E427" s="290"/>
      <c r="F427" s="288"/>
      <c r="G427" s="288"/>
      <c r="H427" s="276">
        <f>I427+J427+K427+L427</f>
        <v>20.832</v>
      </c>
      <c r="I427" s="345">
        <f>SUM(I421:I426)</f>
        <v>4.754</v>
      </c>
      <c r="J427" s="345">
        <f>SUM(J421:J426)</f>
        <v>4.754</v>
      </c>
      <c r="K427" s="345">
        <f>SUM(K421:K426)</f>
        <v>3.542</v>
      </c>
      <c r="L427" s="345">
        <f>SUM(L421:L426)</f>
        <v>7.782</v>
      </c>
      <c r="M427" s="345">
        <f>SUM(M421:M426)</f>
        <v>0</v>
      </c>
    </row>
    <row r="428" spans="1:13" s="14" customFormat="1" ht="51" customHeight="1">
      <c r="A428" s="312" t="s">
        <v>456</v>
      </c>
      <c r="B428" s="186" t="s">
        <v>457</v>
      </c>
      <c r="C428" s="197" t="s">
        <v>284</v>
      </c>
      <c r="D428" s="188"/>
      <c r="E428" s="194"/>
      <c r="F428" s="188"/>
      <c r="G428" s="188"/>
      <c r="H428" s="247"/>
      <c r="I428" s="346"/>
      <c r="J428" s="346"/>
      <c r="K428" s="346"/>
      <c r="L428" s="346"/>
      <c r="M428" s="346"/>
    </row>
    <row r="429" spans="1:13" s="14" customFormat="1" ht="22.5">
      <c r="A429" s="12" t="s">
        <v>76</v>
      </c>
      <c r="B429" s="12"/>
      <c r="C429" s="12"/>
      <c r="D429" s="12" t="s">
        <v>77</v>
      </c>
      <c r="E429" s="163"/>
      <c r="F429" s="12"/>
      <c r="G429" s="12"/>
      <c r="H429" s="247">
        <f>I429+J429+K429+L429+M429</f>
        <v>2.559</v>
      </c>
      <c r="I429" s="344">
        <v>0.383</v>
      </c>
      <c r="J429" s="344">
        <v>0.383</v>
      </c>
      <c r="K429" s="344"/>
      <c r="L429" s="344">
        <v>1.793</v>
      </c>
      <c r="M429" s="344"/>
    </row>
    <row r="430" spans="1:13" s="283" customFormat="1" ht="19.5" customHeight="1">
      <c r="A430" s="294" t="s">
        <v>27</v>
      </c>
      <c r="B430" s="295"/>
      <c r="C430" s="295"/>
      <c r="D430" s="288"/>
      <c r="E430" s="290"/>
      <c r="F430" s="288"/>
      <c r="G430" s="288"/>
      <c r="H430" s="276">
        <f>I430+J430+K430+L430</f>
        <v>2.559</v>
      </c>
      <c r="I430" s="431">
        <f>SUM(I429:I429)</f>
        <v>0.383</v>
      </c>
      <c r="J430" s="431">
        <f>SUM(J429:J429)</f>
        <v>0.383</v>
      </c>
      <c r="K430" s="431">
        <f>SUM(K429:K429)</f>
        <v>0</v>
      </c>
      <c r="L430" s="431">
        <f>SUM(L429:L429)</f>
        <v>1.793</v>
      </c>
      <c r="M430" s="431">
        <f>SUM(M429:M429)</f>
        <v>0</v>
      </c>
    </row>
    <row r="431" spans="1:13" s="14" customFormat="1" ht="45" customHeight="1">
      <c r="A431" s="312" t="s">
        <v>285</v>
      </c>
      <c r="B431" s="186" t="s">
        <v>458</v>
      </c>
      <c r="C431" s="197" t="s">
        <v>284</v>
      </c>
      <c r="D431" s="188"/>
      <c r="E431" s="194"/>
      <c r="F431" s="188"/>
      <c r="G431" s="188"/>
      <c r="H431" s="247"/>
      <c r="I431" s="346"/>
      <c r="J431" s="346"/>
      <c r="K431" s="346"/>
      <c r="L431" s="346"/>
      <c r="M431" s="346"/>
    </row>
    <row r="432" spans="1:13" s="14" customFormat="1" ht="57" customHeight="1">
      <c r="A432" s="425" t="s">
        <v>939</v>
      </c>
      <c r="B432" s="12"/>
      <c r="C432" s="12"/>
      <c r="D432" s="12"/>
      <c r="E432" s="163"/>
      <c r="F432" s="12"/>
      <c r="G432" s="12"/>
      <c r="H432" s="247">
        <f>I432+J432+K432+L432+M432</f>
        <v>1.898</v>
      </c>
      <c r="I432" s="477">
        <v>0.949</v>
      </c>
      <c r="J432" s="477">
        <v>0.949</v>
      </c>
      <c r="K432" s="477">
        <v>0</v>
      </c>
      <c r="L432" s="477">
        <v>0</v>
      </c>
      <c r="M432" s="344"/>
    </row>
    <row r="433" spans="1:13" s="14" customFormat="1" ht="57" customHeight="1">
      <c r="A433" s="425" t="s">
        <v>939</v>
      </c>
      <c r="B433" s="12"/>
      <c r="C433" s="12"/>
      <c r="D433" s="12"/>
      <c r="E433" s="163"/>
      <c r="F433" s="12"/>
      <c r="G433" s="12"/>
      <c r="H433" s="247">
        <f>I433+J433+K433+L433+M433</f>
        <v>8.509</v>
      </c>
      <c r="I433" s="477">
        <v>0</v>
      </c>
      <c r="J433" s="477">
        <v>0</v>
      </c>
      <c r="K433" s="477">
        <v>0.308</v>
      </c>
      <c r="L433" s="477">
        <v>8.201</v>
      </c>
      <c r="M433" s="344"/>
    </row>
    <row r="434" spans="1:13" s="14" customFormat="1" ht="57" customHeight="1">
      <c r="A434" s="425" t="s">
        <v>940</v>
      </c>
      <c r="B434" s="12"/>
      <c r="C434" s="12"/>
      <c r="D434" s="12"/>
      <c r="E434" s="163"/>
      <c r="F434" s="12"/>
      <c r="G434" s="12"/>
      <c r="H434" s="247">
        <f>I434+J434+K434+L434+M434</f>
        <v>2.098</v>
      </c>
      <c r="I434" s="477">
        <v>1.049</v>
      </c>
      <c r="J434" s="477">
        <v>1.049</v>
      </c>
      <c r="K434" s="477">
        <v>0</v>
      </c>
      <c r="L434" s="477">
        <v>0</v>
      </c>
      <c r="M434" s="344"/>
    </row>
    <row r="435" spans="1:13" s="14" customFormat="1" ht="57" customHeight="1">
      <c r="A435" s="425" t="s">
        <v>940</v>
      </c>
      <c r="B435" s="12"/>
      <c r="C435" s="12"/>
      <c r="D435" s="12"/>
      <c r="E435" s="163"/>
      <c r="F435" s="12"/>
      <c r="G435" s="12"/>
      <c r="H435" s="247">
        <f>I435+J435+K435+L435+M435</f>
        <v>4.576</v>
      </c>
      <c r="I435" s="477">
        <v>0</v>
      </c>
      <c r="J435" s="477">
        <v>0</v>
      </c>
      <c r="K435" s="477">
        <v>0.676</v>
      </c>
      <c r="L435" s="477">
        <v>3.9</v>
      </c>
      <c r="M435" s="344"/>
    </row>
    <row r="436" spans="1:13" s="283" customFormat="1" ht="12.75" customHeight="1">
      <c r="A436" s="294" t="s">
        <v>17</v>
      </c>
      <c r="B436" s="295"/>
      <c r="C436" s="295"/>
      <c r="D436" s="288"/>
      <c r="E436" s="290"/>
      <c r="F436" s="288"/>
      <c r="G436" s="288"/>
      <c r="H436" s="276">
        <f>I436+J436+K436+L436</f>
        <v>17.081</v>
      </c>
      <c r="I436" s="432">
        <f>SUM(I432:I435)</f>
        <v>1.998</v>
      </c>
      <c r="J436" s="340">
        <f>SUM(J432:J435)</f>
        <v>1.998</v>
      </c>
      <c r="K436" s="340">
        <f>SUM(K432:K435)</f>
        <v>0.984</v>
      </c>
      <c r="L436" s="340">
        <f>SUM(L432:L435)</f>
        <v>12.101</v>
      </c>
      <c r="M436" s="340">
        <f>SUM(M432:M435)</f>
        <v>0</v>
      </c>
    </row>
    <row r="437" spans="1:13" s="14" customFormat="1" ht="51" customHeight="1">
      <c r="A437" s="312" t="s">
        <v>460</v>
      </c>
      <c r="B437" s="186" t="s">
        <v>461</v>
      </c>
      <c r="C437" s="187">
        <v>241</v>
      </c>
      <c r="D437" s="188"/>
      <c r="E437" s="194"/>
      <c r="F437" s="188"/>
      <c r="G437" s="188"/>
      <c r="H437" s="247"/>
      <c r="I437" s="346"/>
      <c r="J437" s="346"/>
      <c r="K437" s="346"/>
      <c r="L437" s="346"/>
      <c r="M437" s="346"/>
    </row>
    <row r="438" spans="1:13" s="14" customFormat="1" ht="76.5">
      <c r="A438" s="472" t="s">
        <v>826</v>
      </c>
      <c r="B438" s="12"/>
      <c r="C438" s="12"/>
      <c r="D438" s="472" t="s">
        <v>1176</v>
      </c>
      <c r="E438" s="163"/>
      <c r="F438" s="12"/>
      <c r="G438" s="12"/>
      <c r="H438" s="247">
        <f aca="true" t="shared" si="12" ref="H438:H444">I438+J438+K438+L438+M438</f>
        <v>0.475</v>
      </c>
      <c r="I438" s="473">
        <v>0.475</v>
      </c>
      <c r="J438" s="473">
        <v>0</v>
      </c>
      <c r="K438" s="473">
        <v>0</v>
      </c>
      <c r="L438" s="473">
        <v>0</v>
      </c>
      <c r="M438" s="348"/>
    </row>
    <row r="439" spans="1:13" s="14" customFormat="1" ht="76.5">
      <c r="A439" s="472" t="s">
        <v>826</v>
      </c>
      <c r="B439" s="12"/>
      <c r="C439" s="12"/>
      <c r="D439" s="472" t="s">
        <v>1176</v>
      </c>
      <c r="E439" s="163"/>
      <c r="F439" s="12"/>
      <c r="G439" s="12"/>
      <c r="H439" s="247">
        <f t="shared" si="12"/>
        <v>1.473</v>
      </c>
      <c r="I439" s="473">
        <v>0</v>
      </c>
      <c r="J439" s="473">
        <v>0.49</v>
      </c>
      <c r="K439" s="473">
        <v>0</v>
      </c>
      <c r="L439" s="473">
        <v>0.983</v>
      </c>
      <c r="M439" s="348"/>
    </row>
    <row r="440" spans="1:13" s="14" customFormat="1" ht="76.5">
      <c r="A440" s="472" t="s">
        <v>828</v>
      </c>
      <c r="B440" s="12"/>
      <c r="C440" s="12"/>
      <c r="D440" s="472" t="s">
        <v>1177</v>
      </c>
      <c r="E440" s="163"/>
      <c r="F440" s="12"/>
      <c r="G440" s="12"/>
      <c r="H440" s="247">
        <f t="shared" si="12"/>
        <v>0.723</v>
      </c>
      <c r="I440" s="473">
        <v>0.723</v>
      </c>
      <c r="J440" s="473">
        <v>0</v>
      </c>
      <c r="K440" s="473">
        <v>0</v>
      </c>
      <c r="L440" s="473">
        <v>0</v>
      </c>
      <c r="M440" s="348"/>
    </row>
    <row r="441" spans="1:13" s="14" customFormat="1" ht="76.5">
      <c r="A441" s="472" t="s">
        <v>829</v>
      </c>
      <c r="B441" s="12"/>
      <c r="C441" s="12"/>
      <c r="D441" s="472" t="s">
        <v>1178</v>
      </c>
      <c r="E441" s="163"/>
      <c r="F441" s="12"/>
      <c r="G441" s="12"/>
      <c r="H441" s="247">
        <f>I441+J441+K441+L441+M441</f>
        <v>0.694</v>
      </c>
      <c r="I441" s="473">
        <v>0.694</v>
      </c>
      <c r="J441" s="473">
        <v>0</v>
      </c>
      <c r="K441" s="473">
        <v>0</v>
      </c>
      <c r="L441" s="473">
        <v>0</v>
      </c>
      <c r="M441" s="348"/>
    </row>
    <row r="442" spans="1:13" s="14" customFormat="1" ht="76.5">
      <c r="A442" s="472" t="s">
        <v>829</v>
      </c>
      <c r="B442" s="12"/>
      <c r="C442" s="12"/>
      <c r="D442" s="472" t="s">
        <v>1178</v>
      </c>
      <c r="E442" s="163"/>
      <c r="F442" s="12"/>
      <c r="G442" s="12"/>
      <c r="H442" s="247">
        <f>I442+J442+K442+L442+M442</f>
        <v>1.505</v>
      </c>
      <c r="I442" s="473">
        <v>0</v>
      </c>
      <c r="J442" s="473">
        <v>0.694</v>
      </c>
      <c r="K442" s="473">
        <v>0.082</v>
      </c>
      <c r="L442" s="473">
        <v>0.729</v>
      </c>
      <c r="M442" s="348"/>
    </row>
    <row r="443" spans="1:13" s="14" customFormat="1" ht="76.5">
      <c r="A443" s="472" t="s">
        <v>827</v>
      </c>
      <c r="B443" s="12"/>
      <c r="C443" s="12"/>
      <c r="D443" s="472" t="s">
        <v>1179</v>
      </c>
      <c r="E443" s="163"/>
      <c r="F443" s="12"/>
      <c r="G443" s="12"/>
      <c r="H443" s="247">
        <f t="shared" si="12"/>
        <v>0.645</v>
      </c>
      <c r="I443" s="473">
        <v>0.645</v>
      </c>
      <c r="J443" s="473">
        <v>0</v>
      </c>
      <c r="K443" s="473">
        <v>0</v>
      </c>
      <c r="L443" s="473">
        <v>0</v>
      </c>
      <c r="M443" s="348"/>
    </row>
    <row r="444" spans="1:13" s="14" customFormat="1" ht="76.5">
      <c r="A444" s="472" t="s">
        <v>827</v>
      </c>
      <c r="B444" s="12"/>
      <c r="C444" s="12"/>
      <c r="D444" s="472" t="s">
        <v>1179</v>
      </c>
      <c r="E444" s="163"/>
      <c r="F444" s="12"/>
      <c r="G444" s="12"/>
      <c r="H444" s="247">
        <f t="shared" si="12"/>
        <v>5.384</v>
      </c>
      <c r="I444" s="473">
        <v>0</v>
      </c>
      <c r="J444" s="473">
        <v>0.644</v>
      </c>
      <c r="K444" s="473">
        <v>0</v>
      </c>
      <c r="L444" s="473">
        <v>4.74</v>
      </c>
      <c r="M444" s="348"/>
    </row>
    <row r="445" spans="1:13" s="283" customFormat="1" ht="23.25" customHeight="1">
      <c r="A445" s="298" t="s">
        <v>18</v>
      </c>
      <c r="B445" s="299"/>
      <c r="C445" s="299"/>
      <c r="D445" s="288"/>
      <c r="E445" s="290"/>
      <c r="F445" s="288"/>
      <c r="G445" s="288"/>
      <c r="H445" s="276">
        <f>I445+J445+K445+L445</f>
        <v>10.899</v>
      </c>
      <c r="I445" s="432">
        <f>SUM(I438:I444)</f>
        <v>2.537</v>
      </c>
      <c r="J445" s="340">
        <f>SUM(J438:J444)</f>
        <v>1.828</v>
      </c>
      <c r="K445" s="340">
        <f>SUM(K438:K444)</f>
        <v>0.082</v>
      </c>
      <c r="L445" s="340">
        <f>SUM(L438:L444)</f>
        <v>6.452</v>
      </c>
      <c r="M445" s="340">
        <f>SUM(M438:M444)</f>
        <v>0</v>
      </c>
    </row>
    <row r="446" spans="1:13" s="14" customFormat="1" ht="47.25" customHeight="1">
      <c r="A446" s="312" t="s">
        <v>286</v>
      </c>
      <c r="B446" s="186" t="s">
        <v>462</v>
      </c>
      <c r="C446" s="197" t="s">
        <v>284</v>
      </c>
      <c r="D446" s="188"/>
      <c r="E446" s="194"/>
      <c r="F446" s="188"/>
      <c r="G446" s="188"/>
      <c r="H446" s="247"/>
      <c r="I446" s="346"/>
      <c r="J446" s="346"/>
      <c r="K446" s="346"/>
      <c r="L446" s="346"/>
      <c r="M446" s="346"/>
    </row>
    <row r="447" spans="1:13" s="14" customFormat="1" ht="12.75">
      <c r="A447" s="12" t="s">
        <v>183</v>
      </c>
      <c r="B447" s="12"/>
      <c r="C447" s="12"/>
      <c r="D447" s="12" t="s">
        <v>86</v>
      </c>
      <c r="E447" s="163"/>
      <c r="F447" s="12"/>
      <c r="G447" s="12"/>
      <c r="H447" s="247">
        <f>I447+J447+K447+L447+M447</f>
        <v>0</v>
      </c>
      <c r="I447" s="344"/>
      <c r="J447" s="344"/>
      <c r="K447" s="344"/>
      <c r="L447" s="344"/>
      <c r="M447" s="344"/>
    </row>
    <row r="448" spans="1:13" s="283" customFormat="1" ht="20.25" customHeight="1">
      <c r="A448" s="300"/>
      <c r="B448" s="300"/>
      <c r="C448" s="300"/>
      <c r="D448" s="288"/>
      <c r="E448" s="290"/>
      <c r="F448" s="288"/>
      <c r="G448" s="288"/>
      <c r="H448" s="276">
        <f>I448+J448+K448+L448</f>
        <v>0</v>
      </c>
      <c r="I448" s="432">
        <f>SUM(I447:I447)</f>
        <v>0</v>
      </c>
      <c r="J448" s="340">
        <f>SUM(J447:J447)</f>
        <v>0</v>
      </c>
      <c r="K448" s="340">
        <f>SUM(K447:K447)</f>
        <v>0</v>
      </c>
      <c r="L448" s="340">
        <f>SUM(L447:L447)</f>
        <v>0</v>
      </c>
      <c r="M448" s="340">
        <f>SUM(M447:M447)</f>
        <v>0</v>
      </c>
    </row>
    <row r="449" spans="1:13" s="17" customFormat="1" ht="52.5" customHeight="1">
      <c r="A449" s="312" t="s">
        <v>288</v>
      </c>
      <c r="B449" s="186" t="s">
        <v>465</v>
      </c>
      <c r="C449" s="197" t="s">
        <v>284</v>
      </c>
      <c r="D449" s="188"/>
      <c r="E449" s="194"/>
      <c r="F449" s="188"/>
      <c r="G449" s="188"/>
      <c r="H449" s="247"/>
      <c r="I449" s="349"/>
      <c r="J449" s="349"/>
      <c r="K449" s="349"/>
      <c r="L449" s="349"/>
      <c r="M449" s="349"/>
    </row>
    <row r="450" spans="1:13" s="17" customFormat="1" ht="33.75">
      <c r="A450" s="12" t="s">
        <v>5</v>
      </c>
      <c r="B450" s="12"/>
      <c r="C450" s="12"/>
      <c r="D450" s="12" t="s">
        <v>248</v>
      </c>
      <c r="E450" s="163"/>
      <c r="F450" s="12"/>
      <c r="G450" s="12"/>
      <c r="H450" s="247">
        <f>I450+J450+K450+L450+M450</f>
        <v>1.132</v>
      </c>
      <c r="I450" s="434">
        <v>0</v>
      </c>
      <c r="J450" s="339">
        <v>0</v>
      </c>
      <c r="K450" s="339"/>
      <c r="L450" s="339">
        <v>1.132</v>
      </c>
      <c r="M450" s="339"/>
    </row>
    <row r="451" spans="1:13" s="17" customFormat="1" ht="22.5">
      <c r="A451" s="12" t="s">
        <v>5</v>
      </c>
      <c r="B451" s="12"/>
      <c r="C451" s="12"/>
      <c r="D451" s="12" t="s">
        <v>489</v>
      </c>
      <c r="E451" s="163"/>
      <c r="F451" s="12"/>
      <c r="G451" s="12"/>
      <c r="H451" s="247">
        <f>I451+J451+K451+L451+M451</f>
        <v>0.154</v>
      </c>
      <c r="I451" s="434">
        <v>0.077</v>
      </c>
      <c r="J451" s="339">
        <v>0.077</v>
      </c>
      <c r="K451" s="339"/>
      <c r="L451" s="339"/>
      <c r="M451" s="339"/>
    </row>
    <row r="452" spans="1:13" s="283" customFormat="1" ht="12.75" customHeight="1">
      <c r="A452" s="294" t="s">
        <v>213</v>
      </c>
      <c r="B452" s="295"/>
      <c r="C452" s="295"/>
      <c r="D452" s="288"/>
      <c r="E452" s="290"/>
      <c r="F452" s="288"/>
      <c r="G452" s="288"/>
      <c r="H452" s="276">
        <f aca="true" t="shared" si="13" ref="H452:M452">SUM(H450:H451)</f>
        <v>1.286</v>
      </c>
      <c r="I452" s="432">
        <f t="shared" si="13"/>
        <v>0.077</v>
      </c>
      <c r="J452" s="340">
        <f t="shared" si="13"/>
        <v>0.077</v>
      </c>
      <c r="K452" s="340">
        <f t="shared" si="13"/>
        <v>0</v>
      </c>
      <c r="L452" s="340">
        <f t="shared" si="13"/>
        <v>1.132</v>
      </c>
      <c r="M452" s="340">
        <f t="shared" si="13"/>
        <v>0</v>
      </c>
    </row>
    <row r="453" spans="1:13" s="14" customFormat="1" ht="43.5" customHeight="1">
      <c r="A453" s="312" t="s">
        <v>466</v>
      </c>
      <c r="B453" s="186" t="s">
        <v>467</v>
      </c>
      <c r="C453" s="185">
        <v>241</v>
      </c>
      <c r="D453" s="188"/>
      <c r="E453" s="194"/>
      <c r="F453" s="188"/>
      <c r="G453" s="188"/>
      <c r="H453" s="247"/>
      <c r="I453" s="346"/>
      <c r="J453" s="346"/>
      <c r="K453" s="346"/>
      <c r="L453" s="346"/>
      <c r="M453" s="346"/>
    </row>
    <row r="454" spans="1:13" s="14" customFormat="1" ht="33.75">
      <c r="A454" s="19" t="s">
        <v>6</v>
      </c>
      <c r="B454" s="19"/>
      <c r="C454" s="19"/>
      <c r="D454" s="18" t="s">
        <v>71</v>
      </c>
      <c r="E454" s="165"/>
      <c r="F454" s="18"/>
      <c r="G454" s="18"/>
      <c r="H454" s="247">
        <f>I454+J454+K454+L454+M454</f>
        <v>5.455</v>
      </c>
      <c r="I454" s="348">
        <v>1.98</v>
      </c>
      <c r="J454" s="348">
        <v>1.98</v>
      </c>
      <c r="K454" s="348">
        <v>0.124</v>
      </c>
      <c r="L454" s="348">
        <v>1.371</v>
      </c>
      <c r="M454" s="348"/>
    </row>
    <row r="455" spans="1:13" s="14" customFormat="1" ht="22.5">
      <c r="A455" s="19" t="s">
        <v>63</v>
      </c>
      <c r="B455" s="19"/>
      <c r="C455" s="19"/>
      <c r="D455" s="18" t="s">
        <v>64</v>
      </c>
      <c r="E455" s="165"/>
      <c r="F455" s="18"/>
      <c r="G455" s="18"/>
      <c r="H455" s="247">
        <f>I455+J455+K455+L455+M455</f>
        <v>0.551</v>
      </c>
      <c r="I455" s="348">
        <v>0.551</v>
      </c>
      <c r="J455" s="348"/>
      <c r="K455" s="348"/>
      <c r="L455" s="348"/>
      <c r="M455" s="348"/>
    </row>
    <row r="456" spans="1:13" s="283" customFormat="1" ht="12.75" customHeight="1">
      <c r="A456" s="294" t="s">
        <v>4</v>
      </c>
      <c r="B456" s="295"/>
      <c r="C456" s="295"/>
      <c r="D456" s="288"/>
      <c r="E456" s="290"/>
      <c r="F456" s="288"/>
      <c r="G456" s="288"/>
      <c r="H456" s="276">
        <f>I456+J456+K456+L456</f>
        <v>6.006</v>
      </c>
      <c r="I456" s="432">
        <f>SUM(I454:I455)</f>
        <v>2.531</v>
      </c>
      <c r="J456" s="340">
        <f>SUM(J454:J455)</f>
        <v>1.98</v>
      </c>
      <c r="K456" s="340">
        <f>SUM(K454:K455)</f>
        <v>0.124</v>
      </c>
      <c r="L456" s="340">
        <f>SUM(L454:L455)</f>
        <v>1.371</v>
      </c>
      <c r="M456" s="340">
        <f>SUM(M454:M455)</f>
        <v>0</v>
      </c>
    </row>
    <row r="457" spans="1:13" s="14" customFormat="1" ht="38.25" customHeight="1">
      <c r="A457" s="312" t="s">
        <v>287</v>
      </c>
      <c r="B457" s="186" t="s">
        <v>463</v>
      </c>
      <c r="C457" s="197" t="s">
        <v>284</v>
      </c>
      <c r="D457" s="188"/>
      <c r="E457" s="194"/>
      <c r="F457" s="188"/>
      <c r="G457" s="188"/>
      <c r="H457" s="247"/>
      <c r="I457" s="346"/>
      <c r="J457" s="346"/>
      <c r="K457" s="346"/>
      <c r="L457" s="346"/>
      <c r="M457" s="346"/>
    </row>
    <row r="458" spans="1:13" s="14" customFormat="1" ht="25.5">
      <c r="A458" s="472" t="s">
        <v>854</v>
      </c>
      <c r="B458" s="19"/>
      <c r="C458" s="19"/>
      <c r="D458" s="472" t="s">
        <v>860</v>
      </c>
      <c r="E458" s="166"/>
      <c r="F458" s="19"/>
      <c r="G458" s="183"/>
      <c r="H458" s="247">
        <f aca="true" t="shared" si="14" ref="H458:H467">I458+J458+K458+L458+M458</f>
        <v>0.146</v>
      </c>
      <c r="I458" s="475">
        <v>0.073</v>
      </c>
      <c r="J458" s="350">
        <f>I458</f>
        <v>0.073</v>
      </c>
      <c r="K458" s="348"/>
      <c r="L458" s="348"/>
      <c r="M458" s="348"/>
    </row>
    <row r="459" spans="1:13" s="14" customFormat="1" ht="12.75">
      <c r="A459" s="472" t="s">
        <v>854</v>
      </c>
      <c r="B459" s="19"/>
      <c r="C459" s="19"/>
      <c r="D459" s="472" t="s">
        <v>863</v>
      </c>
      <c r="E459" s="166"/>
      <c r="F459" s="19"/>
      <c r="G459" s="183"/>
      <c r="H459" s="247">
        <f t="shared" si="14"/>
        <v>0.132</v>
      </c>
      <c r="I459" s="475">
        <v>0.066</v>
      </c>
      <c r="J459" s="350">
        <f aca="true" t="shared" si="15" ref="J459:J474">I459</f>
        <v>0.066</v>
      </c>
      <c r="K459" s="348"/>
      <c r="L459" s="348"/>
      <c r="M459" s="348"/>
    </row>
    <row r="460" spans="1:13" s="14" customFormat="1" ht="12.75" hidden="1">
      <c r="A460" s="472" t="s">
        <v>854</v>
      </c>
      <c r="B460" s="19"/>
      <c r="C460" s="19"/>
      <c r="D460" s="472" t="s">
        <v>861</v>
      </c>
      <c r="E460" s="166"/>
      <c r="F460" s="19"/>
      <c r="G460" s="183"/>
      <c r="H460" s="247">
        <f t="shared" si="14"/>
        <v>0.152</v>
      </c>
      <c r="I460" s="475">
        <v>0.076</v>
      </c>
      <c r="J460" s="350">
        <f t="shared" si="15"/>
        <v>0.076</v>
      </c>
      <c r="K460" s="348"/>
      <c r="L460" s="348"/>
      <c r="M460" s="348"/>
    </row>
    <row r="461" spans="1:13" s="14" customFormat="1" ht="25.5" hidden="1">
      <c r="A461" s="472" t="s">
        <v>854</v>
      </c>
      <c r="B461" s="19"/>
      <c r="C461" s="19"/>
      <c r="D461" s="472" t="s">
        <v>855</v>
      </c>
      <c r="E461" s="166"/>
      <c r="F461" s="19"/>
      <c r="G461" s="183"/>
      <c r="H461" s="247">
        <f t="shared" si="14"/>
        <v>0.039</v>
      </c>
      <c r="I461" s="475">
        <v>0.018</v>
      </c>
      <c r="J461" s="350">
        <f t="shared" si="15"/>
        <v>0.018</v>
      </c>
      <c r="K461" s="348">
        <v>0.003</v>
      </c>
      <c r="L461" s="348"/>
      <c r="M461" s="348"/>
    </row>
    <row r="462" spans="1:13" s="14" customFormat="1" ht="25.5" hidden="1">
      <c r="A462" s="472" t="s">
        <v>854</v>
      </c>
      <c r="B462" s="19"/>
      <c r="C462" s="19"/>
      <c r="D462" s="472" t="s">
        <v>856</v>
      </c>
      <c r="E462" s="166"/>
      <c r="F462" s="19"/>
      <c r="G462" s="183"/>
      <c r="H462" s="247">
        <f t="shared" si="14"/>
        <v>0.01</v>
      </c>
      <c r="I462" s="475">
        <v>0.005</v>
      </c>
      <c r="J462" s="350">
        <f t="shared" si="15"/>
        <v>0.005</v>
      </c>
      <c r="K462" s="348"/>
      <c r="L462" s="348"/>
      <c r="M462" s="348"/>
    </row>
    <row r="463" spans="1:13" s="14" customFormat="1" ht="25.5">
      <c r="A463" s="472" t="s">
        <v>854</v>
      </c>
      <c r="B463" s="19"/>
      <c r="C463" s="19"/>
      <c r="D463" s="472" t="s">
        <v>858</v>
      </c>
      <c r="E463" s="166"/>
      <c r="F463" s="19"/>
      <c r="G463" s="183"/>
      <c r="H463" s="247">
        <f t="shared" si="14"/>
        <v>0.134</v>
      </c>
      <c r="I463" s="475">
        <v>0.056</v>
      </c>
      <c r="J463" s="350">
        <f t="shared" si="15"/>
        <v>0.056</v>
      </c>
      <c r="K463" s="348">
        <v>0.022</v>
      </c>
      <c r="L463" s="348"/>
      <c r="M463" s="348"/>
    </row>
    <row r="464" spans="1:13" s="14" customFormat="1" ht="12.75">
      <c r="A464" s="472" t="s">
        <v>854</v>
      </c>
      <c r="B464" s="19"/>
      <c r="C464" s="19"/>
      <c r="D464" s="472" t="s">
        <v>865</v>
      </c>
      <c r="E464" s="166"/>
      <c r="F464" s="19"/>
      <c r="G464" s="183"/>
      <c r="H464" s="247">
        <f t="shared" si="14"/>
        <v>0.511</v>
      </c>
      <c r="I464" s="475">
        <v>0.216</v>
      </c>
      <c r="J464" s="350">
        <f t="shared" si="15"/>
        <v>0.216</v>
      </c>
      <c r="K464" s="348">
        <v>0.079</v>
      </c>
      <c r="L464" s="348"/>
      <c r="M464" s="348"/>
    </row>
    <row r="465" spans="1:13" s="14" customFormat="1" ht="12.75">
      <c r="A465" s="472" t="s">
        <v>854</v>
      </c>
      <c r="B465" s="19"/>
      <c r="C465" s="19"/>
      <c r="D465" s="472" t="s">
        <v>857</v>
      </c>
      <c r="E465" s="166"/>
      <c r="F465" s="19"/>
      <c r="G465" s="183"/>
      <c r="H465" s="247">
        <f t="shared" si="14"/>
        <v>0.419</v>
      </c>
      <c r="I465" s="475">
        <v>0.189</v>
      </c>
      <c r="J465" s="350">
        <f t="shared" si="15"/>
        <v>0.189</v>
      </c>
      <c r="K465" s="348">
        <v>0.041</v>
      </c>
      <c r="L465" s="348"/>
      <c r="M465" s="348"/>
    </row>
    <row r="466" spans="1:13" s="14" customFormat="1" ht="12.75">
      <c r="A466" s="472" t="s">
        <v>854</v>
      </c>
      <c r="B466" s="19"/>
      <c r="C466" s="19"/>
      <c r="D466" s="472" t="s">
        <v>864</v>
      </c>
      <c r="E466" s="166"/>
      <c r="F466" s="19"/>
      <c r="G466" s="183"/>
      <c r="H466" s="247">
        <f t="shared" si="14"/>
        <v>0.238</v>
      </c>
      <c r="I466" s="475">
        <v>0.119</v>
      </c>
      <c r="J466" s="350">
        <f t="shared" si="15"/>
        <v>0.119</v>
      </c>
      <c r="K466" s="348"/>
      <c r="L466" s="348"/>
      <c r="M466" s="348"/>
    </row>
    <row r="467" spans="1:13" s="14" customFormat="1" ht="25.5">
      <c r="A467" s="472" t="s">
        <v>854</v>
      </c>
      <c r="B467" s="19"/>
      <c r="C467" s="19"/>
      <c r="D467" s="472" t="s">
        <v>859</v>
      </c>
      <c r="E467" s="166"/>
      <c r="F467" s="19"/>
      <c r="G467" s="183"/>
      <c r="H467" s="247">
        <f t="shared" si="14"/>
        <v>0.196</v>
      </c>
      <c r="I467" s="475">
        <v>0.098</v>
      </c>
      <c r="J467" s="350">
        <f t="shared" si="15"/>
        <v>0.098</v>
      </c>
      <c r="K467" s="348"/>
      <c r="L467" s="348"/>
      <c r="M467" s="348"/>
    </row>
    <row r="468" spans="1:13" s="14" customFormat="1" ht="25.5">
      <c r="A468" s="472" t="s">
        <v>854</v>
      </c>
      <c r="B468" s="19"/>
      <c r="C468" s="19"/>
      <c r="D468" s="472" t="s">
        <v>866</v>
      </c>
      <c r="E468" s="166"/>
      <c r="F468" s="19"/>
      <c r="G468" s="183"/>
      <c r="H468" s="247">
        <f aca="true" t="shared" si="16" ref="H468:H474">I468+J468+K468+L468+M468</f>
        <v>0.084</v>
      </c>
      <c r="I468" s="475">
        <v>0.038</v>
      </c>
      <c r="J468" s="350">
        <f t="shared" si="15"/>
        <v>0.038</v>
      </c>
      <c r="K468" s="348">
        <v>0.008</v>
      </c>
      <c r="L468" s="348"/>
      <c r="M468" s="348"/>
    </row>
    <row r="469" spans="1:13" s="14" customFormat="1" ht="25.5">
      <c r="A469" s="472" t="s">
        <v>854</v>
      </c>
      <c r="B469" s="19"/>
      <c r="C469" s="19"/>
      <c r="D469" s="472" t="s">
        <v>894</v>
      </c>
      <c r="E469" s="166"/>
      <c r="F469" s="19"/>
      <c r="G469" s="183"/>
      <c r="H469" s="247">
        <f t="shared" si="16"/>
        <v>0.405</v>
      </c>
      <c r="I469" s="475">
        <v>0.183</v>
      </c>
      <c r="J469" s="350">
        <f t="shared" si="15"/>
        <v>0.183</v>
      </c>
      <c r="K469" s="348">
        <v>0.039</v>
      </c>
      <c r="L469" s="348"/>
      <c r="M469" s="348"/>
    </row>
    <row r="470" spans="1:13" s="14" customFormat="1" ht="25.5">
      <c r="A470" s="472" t="s">
        <v>854</v>
      </c>
      <c r="B470" s="19"/>
      <c r="C470" s="19"/>
      <c r="D470" s="472" t="s">
        <v>955</v>
      </c>
      <c r="E470" s="166"/>
      <c r="F470" s="19"/>
      <c r="G470" s="183"/>
      <c r="H470" s="247">
        <f t="shared" si="16"/>
        <v>1.003</v>
      </c>
      <c r="I470" s="475">
        <v>0.461</v>
      </c>
      <c r="J470" s="350">
        <f t="shared" si="15"/>
        <v>0.461</v>
      </c>
      <c r="K470" s="348">
        <v>0.081</v>
      </c>
      <c r="L470" s="348"/>
      <c r="M470" s="348"/>
    </row>
    <row r="471" spans="1:13" s="14" customFormat="1" ht="12.75">
      <c r="A471" s="472" t="s">
        <v>854</v>
      </c>
      <c r="B471" s="19"/>
      <c r="C471" s="19"/>
      <c r="D471" s="472" t="s">
        <v>890</v>
      </c>
      <c r="E471" s="166"/>
      <c r="F471" s="19"/>
      <c r="G471" s="183"/>
      <c r="H471" s="247">
        <f t="shared" si="16"/>
        <v>0.054</v>
      </c>
      <c r="I471" s="475">
        <v>0.023</v>
      </c>
      <c r="J471" s="350">
        <f t="shared" si="15"/>
        <v>0.023</v>
      </c>
      <c r="K471" s="348">
        <v>0.008</v>
      </c>
      <c r="L471" s="348"/>
      <c r="M471" s="348"/>
    </row>
    <row r="472" spans="1:13" s="14" customFormat="1" ht="25.5">
      <c r="A472" s="472" t="s">
        <v>854</v>
      </c>
      <c r="B472" s="19"/>
      <c r="C472" s="19"/>
      <c r="D472" s="472" t="s">
        <v>956</v>
      </c>
      <c r="E472" s="166"/>
      <c r="F472" s="19"/>
      <c r="G472" s="183"/>
      <c r="H472" s="247">
        <f t="shared" si="16"/>
        <v>0.165</v>
      </c>
      <c r="I472" s="475">
        <v>0.067</v>
      </c>
      <c r="J472" s="350">
        <f t="shared" si="15"/>
        <v>0.067</v>
      </c>
      <c r="K472" s="348">
        <v>0.031</v>
      </c>
      <c r="L472" s="348"/>
      <c r="M472" s="348"/>
    </row>
    <row r="473" spans="1:13" s="14" customFormat="1" ht="12.75">
      <c r="A473" s="472" t="s">
        <v>854</v>
      </c>
      <c r="B473" s="19"/>
      <c r="C473" s="19"/>
      <c r="D473" s="472" t="s">
        <v>957</v>
      </c>
      <c r="E473" s="166"/>
      <c r="F473" s="19"/>
      <c r="G473" s="183"/>
      <c r="H473" s="247">
        <f t="shared" si="16"/>
        <v>0.337</v>
      </c>
      <c r="I473" s="475">
        <v>0.15</v>
      </c>
      <c r="J473" s="350">
        <f t="shared" si="15"/>
        <v>0.15</v>
      </c>
      <c r="K473" s="348">
        <v>0.037</v>
      </c>
      <c r="L473" s="348"/>
      <c r="M473" s="348"/>
    </row>
    <row r="474" spans="1:13" s="14" customFormat="1" ht="12.75">
      <c r="A474" s="472" t="s">
        <v>854</v>
      </c>
      <c r="B474" s="19"/>
      <c r="C474" s="19"/>
      <c r="D474" s="472" t="s">
        <v>958</v>
      </c>
      <c r="E474" s="166"/>
      <c r="F474" s="19"/>
      <c r="G474" s="183"/>
      <c r="H474" s="247">
        <f t="shared" si="16"/>
        <v>0.196</v>
      </c>
      <c r="I474" s="475">
        <v>0.088</v>
      </c>
      <c r="J474" s="350">
        <f t="shared" si="15"/>
        <v>0.088</v>
      </c>
      <c r="K474" s="348">
        <v>0.02</v>
      </c>
      <c r="L474" s="348"/>
      <c r="M474" s="348"/>
    </row>
    <row r="475" spans="1:13" s="283" customFormat="1" ht="12.75" customHeight="1">
      <c r="A475" s="294" t="s">
        <v>22</v>
      </c>
      <c r="B475" s="295"/>
      <c r="C475" s="295"/>
      <c r="D475" s="288"/>
      <c r="E475" s="290"/>
      <c r="F475" s="288"/>
      <c r="G475" s="289"/>
      <c r="H475" s="276">
        <f aca="true" t="shared" si="17" ref="H475:M475">SUM(H458:H474)</f>
        <v>4.221</v>
      </c>
      <c r="I475" s="432">
        <f t="shared" si="17"/>
        <v>1.926</v>
      </c>
      <c r="J475" s="340">
        <f t="shared" si="17"/>
        <v>1.926</v>
      </c>
      <c r="K475" s="340">
        <f t="shared" si="17"/>
        <v>0.369</v>
      </c>
      <c r="L475" s="340">
        <f t="shared" si="17"/>
        <v>0</v>
      </c>
      <c r="M475" s="340">
        <f t="shared" si="17"/>
        <v>0</v>
      </c>
    </row>
    <row r="476" spans="1:13" s="17" customFormat="1" ht="47.25" customHeight="1">
      <c r="A476" s="312" t="s">
        <v>289</v>
      </c>
      <c r="B476" s="186" t="s">
        <v>468</v>
      </c>
      <c r="C476" s="197" t="s">
        <v>284</v>
      </c>
      <c r="D476" s="188"/>
      <c r="E476" s="194"/>
      <c r="F476" s="188"/>
      <c r="G476" s="188"/>
      <c r="H476" s="247"/>
      <c r="I476" s="349"/>
      <c r="J476" s="349"/>
      <c r="K476" s="349"/>
      <c r="L476" s="349"/>
      <c r="M476" s="349"/>
    </row>
    <row r="477" spans="1:13" s="17" customFormat="1" ht="22.5">
      <c r="A477" s="21" t="s">
        <v>7</v>
      </c>
      <c r="B477" s="21"/>
      <c r="C477" s="21"/>
      <c r="D477" s="21" t="s">
        <v>93</v>
      </c>
      <c r="E477" s="166">
        <v>3333.9</v>
      </c>
      <c r="F477" s="21"/>
      <c r="G477" s="21"/>
      <c r="H477" s="247">
        <f>I477+J477+K477+L477+M477</f>
        <v>0</v>
      </c>
      <c r="I477" s="339"/>
      <c r="J477" s="339"/>
      <c r="K477" s="339"/>
      <c r="L477" s="339"/>
      <c r="M477" s="339"/>
    </row>
    <row r="478" spans="1:13" s="283" customFormat="1" ht="12.75" customHeight="1">
      <c r="A478" s="294" t="s">
        <v>91</v>
      </c>
      <c r="B478" s="295"/>
      <c r="C478" s="295"/>
      <c r="D478" s="288"/>
      <c r="E478" s="290"/>
      <c r="F478" s="288"/>
      <c r="G478" s="288"/>
      <c r="H478" s="276">
        <f aca="true" t="shared" si="18" ref="H478:M478">SUM(H477:H477)</f>
        <v>0</v>
      </c>
      <c r="I478" s="340">
        <v>0</v>
      </c>
      <c r="J478" s="340">
        <f t="shared" si="18"/>
        <v>0</v>
      </c>
      <c r="K478" s="340">
        <f t="shared" si="18"/>
        <v>0</v>
      </c>
      <c r="L478" s="340">
        <f t="shared" si="18"/>
        <v>0</v>
      </c>
      <c r="M478" s="340">
        <f t="shared" si="18"/>
        <v>0</v>
      </c>
    </row>
    <row r="479" spans="1:13" s="14" customFormat="1" ht="54" customHeight="1">
      <c r="A479" s="312" t="s">
        <v>290</v>
      </c>
      <c r="B479" s="186" t="s">
        <v>469</v>
      </c>
      <c r="C479" s="197" t="s">
        <v>284</v>
      </c>
      <c r="D479" s="188"/>
      <c r="E479" s="194"/>
      <c r="F479" s="188"/>
      <c r="G479" s="188"/>
      <c r="H479" s="247"/>
      <c r="I479" s="346"/>
      <c r="J479" s="346"/>
      <c r="K479" s="346"/>
      <c r="L479" s="346"/>
      <c r="M479" s="346"/>
    </row>
    <row r="480" spans="1:13" s="14" customFormat="1" ht="63.75">
      <c r="A480" s="539" t="s">
        <v>786</v>
      </c>
      <c r="B480" s="524"/>
      <c r="C480" s="524"/>
      <c r="D480" s="524" t="s">
        <v>1394</v>
      </c>
      <c r="E480" s="540"/>
      <c r="F480" s="524"/>
      <c r="G480" s="524"/>
      <c r="H480" s="247">
        <f aca="true" t="shared" si="19" ref="H480:H494">I480+J480+K480+L480+M480</f>
        <v>7.544</v>
      </c>
      <c r="I480" s="542">
        <v>3.576</v>
      </c>
      <c r="J480" s="542">
        <v>3.576</v>
      </c>
      <c r="K480" s="543"/>
      <c r="L480" s="543">
        <v>0.392</v>
      </c>
      <c r="M480" s="348"/>
    </row>
    <row r="481" spans="1:13" s="14" customFormat="1" ht="51">
      <c r="A481" s="539" t="s">
        <v>795</v>
      </c>
      <c r="B481" s="524"/>
      <c r="C481" s="524"/>
      <c r="D481" s="524" t="s">
        <v>1395</v>
      </c>
      <c r="E481" s="540"/>
      <c r="F481" s="524"/>
      <c r="G481" s="524"/>
      <c r="H481" s="247">
        <f t="shared" si="19"/>
        <v>6.45</v>
      </c>
      <c r="I481" s="542">
        <v>2.264</v>
      </c>
      <c r="J481" s="542">
        <v>2.264</v>
      </c>
      <c r="K481" s="543">
        <v>0.531</v>
      </c>
      <c r="L481" s="543">
        <v>1.391</v>
      </c>
      <c r="M481" s="348"/>
    </row>
    <row r="482" spans="1:13" s="14" customFormat="1" ht="63.75">
      <c r="A482" s="539" t="s">
        <v>1389</v>
      </c>
      <c r="B482" s="524"/>
      <c r="C482" s="524"/>
      <c r="D482" s="524" t="s">
        <v>1352</v>
      </c>
      <c r="E482" s="540"/>
      <c r="F482" s="524"/>
      <c r="G482" s="524"/>
      <c r="H482" s="247">
        <f t="shared" si="19"/>
        <v>0.318</v>
      </c>
      <c r="I482" s="542">
        <v>0.159</v>
      </c>
      <c r="J482" s="542">
        <v>0.159</v>
      </c>
      <c r="K482" s="543"/>
      <c r="L482" s="543"/>
      <c r="M482" s="348"/>
    </row>
    <row r="483" spans="1:13" s="14" customFormat="1" ht="63.75">
      <c r="A483" s="539" t="s">
        <v>1390</v>
      </c>
      <c r="B483" s="524"/>
      <c r="C483" s="524"/>
      <c r="D483" s="524" t="s">
        <v>1354</v>
      </c>
      <c r="E483" s="540"/>
      <c r="F483" s="524"/>
      <c r="G483" s="524"/>
      <c r="H483" s="247">
        <f t="shared" si="19"/>
        <v>0.702</v>
      </c>
      <c r="I483" s="542">
        <v>0.351</v>
      </c>
      <c r="J483" s="542">
        <v>0.351</v>
      </c>
      <c r="K483" s="543"/>
      <c r="L483" s="543"/>
      <c r="M483" s="348"/>
    </row>
    <row r="484" spans="1:13" s="14" customFormat="1" ht="63.75">
      <c r="A484" s="539" t="s">
        <v>788</v>
      </c>
      <c r="B484" s="524"/>
      <c r="C484" s="524"/>
      <c r="D484" s="524" t="s">
        <v>1396</v>
      </c>
      <c r="E484" s="540"/>
      <c r="F484" s="524"/>
      <c r="G484" s="524"/>
      <c r="H484" s="247">
        <f t="shared" si="19"/>
        <v>4.295</v>
      </c>
      <c r="I484" s="542">
        <v>1.029</v>
      </c>
      <c r="J484" s="542">
        <v>1.029</v>
      </c>
      <c r="K484" s="543">
        <v>0.276</v>
      </c>
      <c r="L484" s="543">
        <v>1.961</v>
      </c>
      <c r="M484" s="348"/>
    </row>
    <row r="485" spans="1:13" s="14" customFormat="1" ht="51">
      <c r="A485" s="539" t="s">
        <v>541</v>
      </c>
      <c r="B485" s="524"/>
      <c r="C485" s="524"/>
      <c r="D485" s="524" t="s">
        <v>1397</v>
      </c>
      <c r="E485" s="540"/>
      <c r="F485" s="524"/>
      <c r="G485" s="524"/>
      <c r="H485" s="247">
        <f t="shared" si="19"/>
        <v>1.578</v>
      </c>
      <c r="I485" s="542">
        <v>0.655</v>
      </c>
      <c r="J485" s="542">
        <v>0.655</v>
      </c>
      <c r="K485" s="543">
        <v>0.138</v>
      </c>
      <c r="L485" s="543">
        <v>0.13</v>
      </c>
      <c r="M485" s="348"/>
    </row>
    <row r="486" spans="1:13" s="14" customFormat="1" ht="51">
      <c r="A486" s="539" t="s">
        <v>541</v>
      </c>
      <c r="B486" s="524"/>
      <c r="C486" s="524"/>
      <c r="D486" s="524" t="s">
        <v>1398</v>
      </c>
      <c r="E486" s="540"/>
      <c r="F486" s="524"/>
      <c r="G486" s="524"/>
      <c r="H486" s="247">
        <f t="shared" si="19"/>
        <v>0.052</v>
      </c>
      <c r="I486" s="542">
        <v>0.026</v>
      </c>
      <c r="J486" s="542">
        <v>0.026</v>
      </c>
      <c r="K486" s="543"/>
      <c r="L486" s="543"/>
      <c r="M486" s="348"/>
    </row>
    <row r="487" spans="1:13" s="14" customFormat="1" ht="63.75">
      <c r="A487" s="539" t="s">
        <v>784</v>
      </c>
      <c r="B487" s="524"/>
      <c r="C487" s="524"/>
      <c r="D487" s="524" t="s">
        <v>1321</v>
      </c>
      <c r="E487" s="540"/>
      <c r="F487" s="524"/>
      <c r="G487" s="524"/>
      <c r="H487" s="247">
        <f t="shared" si="19"/>
        <v>4.02</v>
      </c>
      <c r="I487" s="542">
        <v>1.17</v>
      </c>
      <c r="J487" s="542">
        <v>1.17</v>
      </c>
      <c r="K487" s="543">
        <v>0.32</v>
      </c>
      <c r="L487" s="543">
        <v>1.36</v>
      </c>
      <c r="M487" s="348"/>
    </row>
    <row r="488" spans="1:13" s="14" customFormat="1" ht="63.75">
      <c r="A488" s="539" t="s">
        <v>783</v>
      </c>
      <c r="B488" s="524"/>
      <c r="C488" s="524"/>
      <c r="D488" s="524" t="s">
        <v>1399</v>
      </c>
      <c r="E488" s="540"/>
      <c r="F488" s="524"/>
      <c r="G488" s="524"/>
      <c r="H488" s="247">
        <f t="shared" si="19"/>
        <v>0.9</v>
      </c>
      <c r="I488" s="542">
        <v>0.45</v>
      </c>
      <c r="J488" s="542">
        <v>0.45</v>
      </c>
      <c r="K488" s="543"/>
      <c r="L488" s="543"/>
      <c r="M488" s="348"/>
    </row>
    <row r="489" spans="1:13" s="14" customFormat="1" ht="63.75">
      <c r="A489" s="539" t="s">
        <v>783</v>
      </c>
      <c r="B489" s="524"/>
      <c r="C489" s="524"/>
      <c r="D489" s="524" t="s">
        <v>1318</v>
      </c>
      <c r="E489" s="540"/>
      <c r="F489" s="524"/>
      <c r="G489" s="524"/>
      <c r="H489" s="247">
        <f t="shared" si="19"/>
        <v>0.46</v>
      </c>
      <c r="I489" s="542">
        <v>0.23</v>
      </c>
      <c r="J489" s="542">
        <v>0.23</v>
      </c>
      <c r="K489" s="543"/>
      <c r="L489" s="543"/>
      <c r="M489" s="348"/>
    </row>
    <row r="490" spans="1:13" s="14" customFormat="1" ht="63.75">
      <c r="A490" s="539" t="s">
        <v>783</v>
      </c>
      <c r="B490" s="524"/>
      <c r="C490" s="524"/>
      <c r="D490" s="524" t="s">
        <v>1319</v>
      </c>
      <c r="E490" s="540"/>
      <c r="F490" s="524"/>
      <c r="G490" s="524"/>
      <c r="H490" s="247">
        <f t="shared" si="19"/>
        <v>1.02</v>
      </c>
      <c r="I490" s="542">
        <v>0.51</v>
      </c>
      <c r="J490" s="542">
        <v>0.51</v>
      </c>
      <c r="K490" s="543"/>
      <c r="L490" s="543"/>
      <c r="M490" s="348"/>
    </row>
    <row r="491" spans="1:13" s="14" customFormat="1" ht="63.75">
      <c r="A491" s="539" t="s">
        <v>783</v>
      </c>
      <c r="B491" s="524"/>
      <c r="C491" s="524"/>
      <c r="D491" s="524" t="s">
        <v>1400</v>
      </c>
      <c r="E491" s="540"/>
      <c r="F491" s="524"/>
      <c r="G491" s="524"/>
      <c r="H491" s="247">
        <f t="shared" si="19"/>
        <v>0.72</v>
      </c>
      <c r="I491" s="542">
        <v>0.36</v>
      </c>
      <c r="J491" s="542">
        <v>0.36</v>
      </c>
      <c r="K491" s="543"/>
      <c r="L491" s="543"/>
      <c r="M491" s="348"/>
    </row>
    <row r="492" spans="1:13" s="14" customFormat="1" ht="76.5">
      <c r="A492" s="539" t="s">
        <v>830</v>
      </c>
      <c r="B492" s="524"/>
      <c r="C492" s="524"/>
      <c r="D492" s="524" t="s">
        <v>1322</v>
      </c>
      <c r="E492" s="540"/>
      <c r="F492" s="524"/>
      <c r="G492" s="524"/>
      <c r="H492" s="247">
        <f t="shared" si="19"/>
        <v>16.84</v>
      </c>
      <c r="I492" s="542">
        <v>6.57</v>
      </c>
      <c r="J492" s="542">
        <v>6.57</v>
      </c>
      <c r="K492" s="543">
        <v>2.28</v>
      </c>
      <c r="L492" s="543">
        <v>1.42</v>
      </c>
      <c r="M492" s="348"/>
    </row>
    <row r="493" spans="1:13" s="14" customFormat="1" ht="51">
      <c r="A493" s="539" t="s">
        <v>793</v>
      </c>
      <c r="B493" s="524"/>
      <c r="C493" s="524"/>
      <c r="D493" s="524" t="s">
        <v>1401</v>
      </c>
      <c r="E493" s="540"/>
      <c r="F493" s="524"/>
      <c r="G493" s="524"/>
      <c r="H493" s="247">
        <f t="shared" si="19"/>
        <v>4.419</v>
      </c>
      <c r="I493" s="542">
        <v>1.204</v>
      </c>
      <c r="J493" s="542">
        <v>1.204</v>
      </c>
      <c r="K493" s="543">
        <v>0.271</v>
      </c>
      <c r="L493" s="543">
        <v>1.74</v>
      </c>
      <c r="M493" s="348"/>
    </row>
    <row r="494" spans="1:13" s="14" customFormat="1" ht="51">
      <c r="A494" s="539" t="s">
        <v>793</v>
      </c>
      <c r="B494" s="524"/>
      <c r="C494" s="524"/>
      <c r="D494" s="524" t="s">
        <v>1341</v>
      </c>
      <c r="E494" s="540"/>
      <c r="F494" s="524"/>
      <c r="G494" s="524"/>
      <c r="H494" s="247">
        <f t="shared" si="19"/>
        <v>3.314</v>
      </c>
      <c r="I494" s="542">
        <v>0.811</v>
      </c>
      <c r="J494" s="542">
        <v>0.811</v>
      </c>
      <c r="K494" s="543">
        <v>0.441</v>
      </c>
      <c r="L494" s="543">
        <v>1.251</v>
      </c>
      <c r="M494" s="348"/>
    </row>
    <row r="495" spans="1:13" s="14" customFormat="1" ht="51">
      <c r="A495" s="539" t="s">
        <v>793</v>
      </c>
      <c r="B495" s="524"/>
      <c r="C495" s="524"/>
      <c r="D495" s="524" t="s">
        <v>1373</v>
      </c>
      <c r="E495" s="540"/>
      <c r="F495" s="524"/>
      <c r="G495" s="524"/>
      <c r="H495" s="247">
        <f aca="true" t="shared" si="20" ref="H495:H516">I495+J495+K495+L495+M495</f>
        <v>0.336</v>
      </c>
      <c r="I495" s="542">
        <v>0.168</v>
      </c>
      <c r="J495" s="542">
        <v>0.168</v>
      </c>
      <c r="K495" s="543">
        <v>0</v>
      </c>
      <c r="L495" s="543">
        <v>0</v>
      </c>
      <c r="M495" s="348"/>
    </row>
    <row r="496" spans="1:13" s="14" customFormat="1" ht="51">
      <c r="A496" s="539" t="s">
        <v>793</v>
      </c>
      <c r="B496" s="524"/>
      <c r="C496" s="524"/>
      <c r="D496" s="524" t="s">
        <v>1402</v>
      </c>
      <c r="E496" s="540"/>
      <c r="F496" s="524"/>
      <c r="G496" s="524"/>
      <c r="H496" s="247">
        <f t="shared" si="20"/>
        <v>0.218</v>
      </c>
      <c r="I496" s="542">
        <v>0.109</v>
      </c>
      <c r="J496" s="542">
        <v>0.109</v>
      </c>
      <c r="K496" s="543">
        <v>0</v>
      </c>
      <c r="L496" s="543">
        <v>0</v>
      </c>
      <c r="M496" s="348"/>
    </row>
    <row r="497" spans="1:13" s="14" customFormat="1" ht="63.75">
      <c r="A497" s="539" t="s">
        <v>789</v>
      </c>
      <c r="B497" s="524"/>
      <c r="C497" s="524"/>
      <c r="D497" s="524" t="s">
        <v>1403</v>
      </c>
      <c r="E497" s="540"/>
      <c r="F497" s="524"/>
      <c r="G497" s="524"/>
      <c r="H497" s="247">
        <f t="shared" si="20"/>
        <v>5.663</v>
      </c>
      <c r="I497" s="542">
        <v>1.77</v>
      </c>
      <c r="J497" s="542">
        <v>1.77</v>
      </c>
      <c r="K497" s="543">
        <v>0.477</v>
      </c>
      <c r="L497" s="543">
        <v>1.646</v>
      </c>
      <c r="M497" s="348"/>
    </row>
    <row r="498" spans="1:13" s="14" customFormat="1" ht="63.75">
      <c r="A498" s="539" t="s">
        <v>789</v>
      </c>
      <c r="B498" s="524"/>
      <c r="C498" s="524"/>
      <c r="D498" s="524" t="s">
        <v>1404</v>
      </c>
      <c r="E498" s="540"/>
      <c r="F498" s="524"/>
      <c r="G498" s="524"/>
      <c r="H498" s="247">
        <f t="shared" si="20"/>
        <v>0.654</v>
      </c>
      <c r="I498" s="542">
        <v>0.237</v>
      </c>
      <c r="J498" s="542">
        <v>0.237</v>
      </c>
      <c r="K498" s="543">
        <v>0.07</v>
      </c>
      <c r="L498" s="543">
        <v>0.11</v>
      </c>
      <c r="M498" s="348"/>
    </row>
    <row r="499" spans="1:13" s="14" customFormat="1" ht="63.75">
      <c r="A499" s="539" t="s">
        <v>792</v>
      </c>
      <c r="B499" s="524"/>
      <c r="C499" s="524"/>
      <c r="D499" s="524" t="s">
        <v>1405</v>
      </c>
      <c r="E499" s="540"/>
      <c r="F499" s="524"/>
      <c r="G499" s="524"/>
      <c r="H499" s="247">
        <f t="shared" si="20"/>
        <v>3.809</v>
      </c>
      <c r="I499" s="542">
        <v>1.269</v>
      </c>
      <c r="J499" s="542">
        <v>1.269</v>
      </c>
      <c r="K499" s="543">
        <v>0.629</v>
      </c>
      <c r="L499" s="543">
        <v>0.642</v>
      </c>
      <c r="M499" s="348"/>
    </row>
    <row r="500" spans="1:13" s="14" customFormat="1" ht="63.75">
      <c r="A500" s="539" t="s">
        <v>792</v>
      </c>
      <c r="B500" s="524"/>
      <c r="C500" s="524"/>
      <c r="D500" s="524" t="s">
        <v>892</v>
      </c>
      <c r="E500" s="540"/>
      <c r="F500" s="524"/>
      <c r="G500" s="524"/>
      <c r="H500" s="247">
        <f t="shared" si="20"/>
        <v>0.236</v>
      </c>
      <c r="I500" s="542">
        <v>0.094</v>
      </c>
      <c r="J500" s="542">
        <v>0.094</v>
      </c>
      <c r="K500" s="543">
        <v>0.048</v>
      </c>
      <c r="L500" s="543">
        <v>0</v>
      </c>
      <c r="M500" s="348"/>
    </row>
    <row r="501" spans="1:13" s="14" customFormat="1" ht="63.75">
      <c r="A501" s="539" t="s">
        <v>790</v>
      </c>
      <c r="B501" s="524"/>
      <c r="C501" s="524"/>
      <c r="D501" s="524" t="s">
        <v>1406</v>
      </c>
      <c r="E501" s="540"/>
      <c r="F501" s="524"/>
      <c r="G501" s="524"/>
      <c r="H501" s="247">
        <f t="shared" si="20"/>
        <v>15</v>
      </c>
      <c r="I501" s="542">
        <v>5.901</v>
      </c>
      <c r="J501" s="542">
        <v>5.901</v>
      </c>
      <c r="K501" s="543">
        <v>1.162</v>
      </c>
      <c r="L501" s="543">
        <v>2.036</v>
      </c>
      <c r="M501" s="348"/>
    </row>
    <row r="502" spans="1:13" s="14" customFormat="1" ht="63.75">
      <c r="A502" s="539" t="s">
        <v>791</v>
      </c>
      <c r="B502" s="524"/>
      <c r="C502" s="524"/>
      <c r="D502" s="524" t="s">
        <v>1407</v>
      </c>
      <c r="E502" s="540"/>
      <c r="F502" s="524"/>
      <c r="G502" s="524"/>
      <c r="H502" s="247">
        <f t="shared" si="20"/>
        <v>6.853</v>
      </c>
      <c r="I502" s="542">
        <v>2.231</v>
      </c>
      <c r="J502" s="542">
        <v>2.231</v>
      </c>
      <c r="K502" s="543">
        <v>1.006</v>
      </c>
      <c r="L502" s="543">
        <v>1.385</v>
      </c>
      <c r="M502" s="348"/>
    </row>
    <row r="503" spans="1:13" s="14" customFormat="1" ht="63.75">
      <c r="A503" s="539" t="s">
        <v>540</v>
      </c>
      <c r="B503" s="524"/>
      <c r="C503" s="524"/>
      <c r="D503" s="524" t="s">
        <v>1408</v>
      </c>
      <c r="E503" s="540"/>
      <c r="F503" s="524"/>
      <c r="G503" s="524"/>
      <c r="H503" s="247">
        <f t="shared" si="20"/>
        <v>8.489</v>
      </c>
      <c r="I503" s="542">
        <v>2.374</v>
      </c>
      <c r="J503" s="542">
        <v>2.374</v>
      </c>
      <c r="K503" s="543">
        <v>1.594</v>
      </c>
      <c r="L503" s="543">
        <v>2.147</v>
      </c>
      <c r="M503" s="348"/>
    </row>
    <row r="504" spans="1:13" s="14" customFormat="1" ht="63.75">
      <c r="A504" s="539" t="s">
        <v>1346</v>
      </c>
      <c r="B504" s="524"/>
      <c r="C504" s="524"/>
      <c r="D504" s="524" t="s">
        <v>1370</v>
      </c>
      <c r="E504" s="540"/>
      <c r="F504" s="524"/>
      <c r="G504" s="524"/>
      <c r="H504" s="247">
        <f t="shared" si="20"/>
        <v>4.274</v>
      </c>
      <c r="I504" s="542">
        <v>0.781</v>
      </c>
      <c r="J504" s="542">
        <v>0.781</v>
      </c>
      <c r="K504" s="543">
        <v>1.573</v>
      </c>
      <c r="L504" s="543">
        <v>1.139</v>
      </c>
      <c r="M504" s="348"/>
    </row>
    <row r="505" spans="1:13" s="14" customFormat="1" ht="63.75">
      <c r="A505" s="539" t="s">
        <v>1391</v>
      </c>
      <c r="B505" s="524"/>
      <c r="C505" s="524"/>
      <c r="D505" s="524" t="s">
        <v>1369</v>
      </c>
      <c r="E505" s="540"/>
      <c r="F505" s="524"/>
      <c r="G505" s="524"/>
      <c r="H505" s="247">
        <f t="shared" si="20"/>
        <v>4.069</v>
      </c>
      <c r="I505" s="542">
        <v>1.002</v>
      </c>
      <c r="J505" s="542">
        <v>1.002</v>
      </c>
      <c r="K505" s="543">
        <v>0.887</v>
      </c>
      <c r="L505" s="543">
        <v>1.178</v>
      </c>
      <c r="M505" s="348"/>
    </row>
    <row r="506" spans="1:13" s="14" customFormat="1" ht="51">
      <c r="A506" s="539" t="s">
        <v>539</v>
      </c>
      <c r="B506" s="524"/>
      <c r="C506" s="524"/>
      <c r="D506" s="524" t="s">
        <v>1333</v>
      </c>
      <c r="E506" s="540"/>
      <c r="F506" s="524"/>
      <c r="G506" s="524"/>
      <c r="H506" s="247">
        <f t="shared" si="20"/>
        <v>7.597</v>
      </c>
      <c r="I506" s="543">
        <v>2.838</v>
      </c>
      <c r="J506" s="543">
        <v>2.838</v>
      </c>
      <c r="K506" s="543">
        <v>0.554</v>
      </c>
      <c r="L506" s="543">
        <v>1.367</v>
      </c>
      <c r="M506" s="348"/>
    </row>
    <row r="507" spans="1:13" s="14" customFormat="1" ht="30" customHeight="1">
      <c r="A507" s="539" t="s">
        <v>539</v>
      </c>
      <c r="B507" s="524"/>
      <c r="C507" s="524"/>
      <c r="D507" s="524" t="s">
        <v>1409</v>
      </c>
      <c r="E507" s="540"/>
      <c r="F507" s="524"/>
      <c r="G507" s="524"/>
      <c r="H507" s="247">
        <f t="shared" si="20"/>
        <v>5.51</v>
      </c>
      <c r="I507" s="543">
        <v>2.047</v>
      </c>
      <c r="J507" s="543">
        <v>2.047</v>
      </c>
      <c r="K507" s="543">
        <v>0.669</v>
      </c>
      <c r="L507" s="543">
        <v>0.747</v>
      </c>
      <c r="M507" s="348"/>
    </row>
    <row r="508" spans="1:13" s="14" customFormat="1" ht="51">
      <c r="A508" s="539" t="s">
        <v>539</v>
      </c>
      <c r="B508" s="524"/>
      <c r="C508" s="524"/>
      <c r="D508" s="524" t="s">
        <v>1410</v>
      </c>
      <c r="E508" s="540"/>
      <c r="F508" s="524"/>
      <c r="G508" s="524"/>
      <c r="H508" s="247">
        <f t="shared" si="20"/>
        <v>3.395</v>
      </c>
      <c r="I508" s="543">
        <v>1.082</v>
      </c>
      <c r="J508" s="543">
        <v>1.082</v>
      </c>
      <c r="K508" s="543">
        <v>0.248</v>
      </c>
      <c r="L508" s="543">
        <v>0.983</v>
      </c>
      <c r="M508" s="348"/>
    </row>
    <row r="509" spans="1:13" s="14" customFormat="1" ht="51">
      <c r="A509" s="539" t="s">
        <v>539</v>
      </c>
      <c r="B509" s="524"/>
      <c r="C509" s="524"/>
      <c r="D509" s="524" t="s">
        <v>1411</v>
      </c>
      <c r="E509" s="540"/>
      <c r="F509" s="524"/>
      <c r="G509" s="524"/>
      <c r="H509" s="247">
        <f t="shared" si="20"/>
        <v>1.57</v>
      </c>
      <c r="I509" s="543">
        <v>0.785</v>
      </c>
      <c r="J509" s="543">
        <v>0.785</v>
      </c>
      <c r="K509" s="543"/>
      <c r="L509" s="543"/>
      <c r="M509" s="348"/>
    </row>
    <row r="510" spans="1:13" s="14" customFormat="1" ht="51">
      <c r="A510" s="539" t="s">
        <v>539</v>
      </c>
      <c r="B510" s="524"/>
      <c r="C510" s="524"/>
      <c r="D510" s="524" t="s">
        <v>1412</v>
      </c>
      <c r="E510" s="540"/>
      <c r="F510" s="524"/>
      <c r="G510" s="524"/>
      <c r="H510" s="247">
        <f t="shared" si="20"/>
        <v>0.092</v>
      </c>
      <c r="I510" s="543">
        <v>0.046</v>
      </c>
      <c r="J510" s="543">
        <v>0.046</v>
      </c>
      <c r="K510" s="543"/>
      <c r="L510" s="543"/>
      <c r="M510" s="348"/>
    </row>
    <row r="511" spans="1:13" s="14" customFormat="1" ht="51">
      <c r="A511" s="539" t="s">
        <v>539</v>
      </c>
      <c r="B511" s="524"/>
      <c r="C511" s="524"/>
      <c r="D511" s="524" t="s">
        <v>1413</v>
      </c>
      <c r="E511" s="540"/>
      <c r="F511" s="524"/>
      <c r="G511" s="524"/>
      <c r="H511" s="247">
        <f t="shared" si="20"/>
        <v>0.374</v>
      </c>
      <c r="I511" s="543">
        <v>0.187</v>
      </c>
      <c r="J511" s="543">
        <v>0.187</v>
      </c>
      <c r="K511" s="543"/>
      <c r="L511" s="543"/>
      <c r="M511" s="348"/>
    </row>
    <row r="512" spans="1:13" s="14" customFormat="1" ht="51">
      <c r="A512" s="539" t="s">
        <v>831</v>
      </c>
      <c r="B512" s="524"/>
      <c r="C512" s="524"/>
      <c r="D512" s="524" t="s">
        <v>1414</v>
      </c>
      <c r="E512" s="540"/>
      <c r="F512" s="524"/>
      <c r="G512" s="524"/>
      <c r="H512" s="247">
        <f t="shared" si="20"/>
        <v>7.891</v>
      </c>
      <c r="I512" s="542">
        <v>3.068</v>
      </c>
      <c r="J512" s="542">
        <v>3.065</v>
      </c>
      <c r="K512" s="543">
        <v>0.643</v>
      </c>
      <c r="L512" s="543">
        <v>1.115</v>
      </c>
      <c r="M512" s="348"/>
    </row>
    <row r="513" spans="1:13" s="14" customFormat="1" ht="76.5">
      <c r="A513" s="539" t="s">
        <v>787</v>
      </c>
      <c r="B513" s="524"/>
      <c r="C513" s="524"/>
      <c r="D513" s="524" t="s">
        <v>1415</v>
      </c>
      <c r="E513" s="540"/>
      <c r="F513" s="524"/>
      <c r="G513" s="524"/>
      <c r="H513" s="247">
        <f t="shared" si="20"/>
        <v>7.46</v>
      </c>
      <c r="I513" s="542">
        <v>2.631</v>
      </c>
      <c r="J513" s="542">
        <v>2.631</v>
      </c>
      <c r="K513" s="543">
        <v>0.819</v>
      </c>
      <c r="L513" s="543">
        <v>1.379</v>
      </c>
      <c r="M513" s="348"/>
    </row>
    <row r="514" spans="1:13" s="14" customFormat="1" ht="76.5">
      <c r="A514" s="539" t="s">
        <v>1392</v>
      </c>
      <c r="B514" s="524"/>
      <c r="C514" s="524"/>
      <c r="D514" s="524" t="s">
        <v>1416</v>
      </c>
      <c r="E514" s="540"/>
      <c r="F514" s="524"/>
      <c r="G514" s="524"/>
      <c r="H514" s="247">
        <f t="shared" si="20"/>
        <v>0.073</v>
      </c>
      <c r="I514" s="542">
        <v>0.03</v>
      </c>
      <c r="J514" s="542">
        <v>0.03</v>
      </c>
      <c r="K514" s="543">
        <v>0.013</v>
      </c>
      <c r="L514" s="543"/>
      <c r="M514" s="348"/>
    </row>
    <row r="515" spans="1:13" s="14" customFormat="1" ht="76.5">
      <c r="A515" s="539" t="s">
        <v>1393</v>
      </c>
      <c r="B515" s="524"/>
      <c r="C515" s="524"/>
      <c r="D515" s="524" t="s">
        <v>1417</v>
      </c>
      <c r="E515" s="540"/>
      <c r="F515" s="524"/>
      <c r="G515" s="524"/>
      <c r="H515" s="247">
        <f t="shared" si="20"/>
        <v>0.237</v>
      </c>
      <c r="I515" s="542">
        <v>0.109</v>
      </c>
      <c r="J515" s="542">
        <v>0.109</v>
      </c>
      <c r="K515" s="543">
        <v>0.019</v>
      </c>
      <c r="L515" s="543"/>
      <c r="M515" s="348"/>
    </row>
    <row r="516" spans="1:13" s="14" customFormat="1" ht="22.5">
      <c r="A516" s="541" t="s">
        <v>1418</v>
      </c>
      <c r="B516" s="527"/>
      <c r="C516" s="527"/>
      <c r="D516" s="524" t="s">
        <v>1419</v>
      </c>
      <c r="E516" s="540"/>
      <c r="F516" s="524"/>
      <c r="G516" s="524"/>
      <c r="H516" s="247">
        <f t="shared" si="20"/>
        <v>0</v>
      </c>
      <c r="I516" s="424"/>
      <c r="J516" s="424"/>
      <c r="K516" s="477"/>
      <c r="L516" s="477"/>
      <c r="M516" s="348"/>
    </row>
    <row r="517" spans="1:13" s="277" customFormat="1" ht="12.75" customHeight="1">
      <c r="A517" s="294" t="s">
        <v>307</v>
      </c>
      <c r="B517" s="295"/>
      <c r="C517" s="295"/>
      <c r="D517" s="296"/>
      <c r="E517" s="297"/>
      <c r="F517" s="296"/>
      <c r="G517" s="296"/>
      <c r="H517" s="276">
        <f aca="true" t="shared" si="21" ref="H517:M517">SUM(H480:H516)</f>
        <v>136.432</v>
      </c>
      <c r="I517" s="436">
        <f t="shared" si="21"/>
        <v>48.124</v>
      </c>
      <c r="J517" s="436">
        <f t="shared" si="21"/>
        <v>48.121</v>
      </c>
      <c r="K517" s="436">
        <f t="shared" si="21"/>
        <v>14.668</v>
      </c>
      <c r="L517" s="436">
        <f t="shared" si="21"/>
        <v>25.519</v>
      </c>
      <c r="M517" s="436">
        <f t="shared" si="21"/>
        <v>0</v>
      </c>
    </row>
    <row r="518" spans="1:13" s="14" customFormat="1" ht="48.75" customHeight="1">
      <c r="A518" s="312" t="s">
        <v>291</v>
      </c>
      <c r="B518" s="186" t="s">
        <v>472</v>
      </c>
      <c r="C518" s="197" t="s">
        <v>284</v>
      </c>
      <c r="D518" s="188"/>
      <c r="E518" s="194"/>
      <c r="F518" s="188"/>
      <c r="G518" s="188"/>
      <c r="H518" s="247"/>
      <c r="I518" s="346"/>
      <c r="J518" s="346"/>
      <c r="K518" s="346"/>
      <c r="L518" s="346"/>
      <c r="M518" s="346"/>
    </row>
    <row r="519" spans="1:13" s="14" customFormat="1" ht="22.5">
      <c r="A519" s="22" t="s">
        <v>115</v>
      </c>
      <c r="B519" s="22"/>
      <c r="C519" s="22"/>
      <c r="D519" s="21" t="s">
        <v>8</v>
      </c>
      <c r="E519" s="166">
        <v>1156</v>
      </c>
      <c r="F519" s="21"/>
      <c r="G519" s="21"/>
      <c r="H519" s="247">
        <f>I519+J519+K519+L519+M519</f>
        <v>0</v>
      </c>
      <c r="I519" s="344"/>
      <c r="J519" s="344"/>
      <c r="K519" s="344"/>
      <c r="L519" s="348"/>
      <c r="M519" s="348"/>
    </row>
    <row r="520" spans="1:13" s="283" customFormat="1" ht="12.75" customHeight="1">
      <c r="A520" s="286" t="s">
        <v>24</v>
      </c>
      <c r="B520" s="287"/>
      <c r="C520" s="287"/>
      <c r="D520" s="296"/>
      <c r="E520" s="297"/>
      <c r="F520" s="296"/>
      <c r="G520" s="296"/>
      <c r="H520" s="276">
        <f aca="true" t="shared" si="22" ref="H520:M520">SUM(H519:H519)</f>
        <v>0</v>
      </c>
      <c r="I520" s="435">
        <f t="shared" si="22"/>
        <v>0</v>
      </c>
      <c r="J520" s="340">
        <f t="shared" si="22"/>
        <v>0</v>
      </c>
      <c r="K520" s="340">
        <f t="shared" si="22"/>
        <v>0</v>
      </c>
      <c r="L520" s="340">
        <f t="shared" si="22"/>
        <v>0</v>
      </c>
      <c r="M520" s="340">
        <f t="shared" si="22"/>
        <v>0</v>
      </c>
    </row>
    <row r="521" spans="1:13" s="17" customFormat="1" ht="39.75" customHeight="1">
      <c r="A521" s="227" t="s">
        <v>305</v>
      </c>
      <c r="B521" s="228" t="s">
        <v>471</v>
      </c>
      <c r="C521" s="197" t="s">
        <v>284</v>
      </c>
      <c r="D521" s="188"/>
      <c r="E521" s="194"/>
      <c r="F521" s="188"/>
      <c r="G521" s="188"/>
      <c r="H521" s="247"/>
      <c r="I521" s="346"/>
      <c r="J521" s="346"/>
      <c r="K521" s="346"/>
      <c r="L521" s="346"/>
      <c r="M521" s="346"/>
    </row>
    <row r="522" spans="1:13" s="17" customFormat="1" ht="31.5" customHeight="1">
      <c r="A522" s="12" t="s">
        <v>146</v>
      </c>
      <c r="B522" s="12"/>
      <c r="C522" s="22"/>
      <c r="D522" s="21" t="s">
        <v>266</v>
      </c>
      <c r="E522" s="166">
        <v>1156</v>
      </c>
      <c r="F522" s="21"/>
      <c r="G522" s="21"/>
      <c r="H522" s="247">
        <f>I522+J522+K522+L522+M522</f>
        <v>0.27</v>
      </c>
      <c r="I522" s="344">
        <v>0.135</v>
      </c>
      <c r="J522" s="344">
        <v>0.135</v>
      </c>
      <c r="K522" s="344"/>
      <c r="L522" s="348"/>
      <c r="M522" s="348"/>
    </row>
    <row r="523" spans="1:13" s="17" customFormat="1" ht="12.75" customHeight="1">
      <c r="A523" s="286" t="s">
        <v>832</v>
      </c>
      <c r="B523" s="287"/>
      <c r="C523" s="287"/>
      <c r="D523" s="296"/>
      <c r="E523" s="297"/>
      <c r="F523" s="296"/>
      <c r="G523" s="296"/>
      <c r="H523" s="276">
        <f aca="true" t="shared" si="23" ref="H523:M523">SUM(H522:H522)</f>
        <v>0.27</v>
      </c>
      <c r="I523" s="435">
        <f t="shared" si="23"/>
        <v>0.135</v>
      </c>
      <c r="J523" s="340">
        <f t="shared" si="23"/>
        <v>0.135</v>
      </c>
      <c r="K523" s="340">
        <f t="shared" si="23"/>
        <v>0</v>
      </c>
      <c r="L523" s="340">
        <f t="shared" si="23"/>
        <v>0</v>
      </c>
      <c r="M523" s="340">
        <f t="shared" si="23"/>
        <v>0</v>
      </c>
    </row>
    <row r="524" spans="1:13" s="14" customFormat="1" ht="66.75" customHeight="1">
      <c r="A524" s="312" t="s">
        <v>292</v>
      </c>
      <c r="B524" s="186" t="s">
        <v>473</v>
      </c>
      <c r="C524" s="197" t="s">
        <v>284</v>
      </c>
      <c r="D524" s="188"/>
      <c r="E524" s="194"/>
      <c r="F524" s="188"/>
      <c r="G524" s="188"/>
      <c r="H524" s="247"/>
      <c r="I524" s="346"/>
      <c r="J524" s="346"/>
      <c r="K524" s="346"/>
      <c r="L524" s="346"/>
      <c r="M524" s="346"/>
    </row>
    <row r="525" spans="1:13" s="14" customFormat="1" ht="33.75">
      <c r="A525" s="25" t="s">
        <v>65</v>
      </c>
      <c r="B525" s="25"/>
      <c r="C525" s="25"/>
      <c r="D525" s="25" t="s">
        <v>117</v>
      </c>
      <c r="E525" s="168">
        <v>250.1</v>
      </c>
      <c r="F525" s="25"/>
      <c r="G525" s="25"/>
      <c r="H525" s="247">
        <f aca="true" t="shared" si="24" ref="H525:H531">I525+J525+K525+L525+M525</f>
        <v>0.551</v>
      </c>
      <c r="I525" s="253">
        <v>0.22</v>
      </c>
      <c r="J525" s="253">
        <v>0.22</v>
      </c>
      <c r="K525" s="253">
        <v>0</v>
      </c>
      <c r="L525" s="253">
        <v>0.111</v>
      </c>
      <c r="M525" s="253"/>
    </row>
    <row r="526" spans="1:13" s="14" customFormat="1" ht="12.75">
      <c r="A526" s="25" t="s">
        <v>65</v>
      </c>
      <c r="B526" s="25"/>
      <c r="C526" s="25"/>
      <c r="D526" s="21" t="s">
        <v>223</v>
      </c>
      <c r="E526" s="163">
        <v>984.4</v>
      </c>
      <c r="F526" s="13"/>
      <c r="G526" s="13"/>
      <c r="H526" s="247">
        <f t="shared" si="24"/>
        <v>2.088</v>
      </c>
      <c r="I526" s="253">
        <v>0.475</v>
      </c>
      <c r="J526" s="253">
        <v>0.475</v>
      </c>
      <c r="K526" s="253">
        <v>0.159</v>
      </c>
      <c r="L526" s="253">
        <v>0.979</v>
      </c>
      <c r="M526" s="253"/>
    </row>
    <row r="527" spans="1:13" s="14" customFormat="1" ht="22.5">
      <c r="A527" s="25" t="s">
        <v>65</v>
      </c>
      <c r="B527" s="25"/>
      <c r="C527" s="25"/>
      <c r="D527" s="21" t="s">
        <v>221</v>
      </c>
      <c r="E527" s="166">
        <v>102.3</v>
      </c>
      <c r="F527" s="21"/>
      <c r="G527" s="21"/>
      <c r="H527" s="247">
        <f t="shared" si="24"/>
        <v>0.095</v>
      </c>
      <c r="I527" s="253">
        <v>0.044</v>
      </c>
      <c r="J527" s="253">
        <v>0.044</v>
      </c>
      <c r="K527" s="253">
        <v>0.007</v>
      </c>
      <c r="L527" s="253">
        <v>0</v>
      </c>
      <c r="M527" s="253"/>
    </row>
    <row r="528" spans="1:13" s="14" customFormat="1" ht="12.75">
      <c r="A528" s="25" t="s">
        <v>65</v>
      </c>
      <c r="B528" s="25"/>
      <c r="C528" s="25"/>
      <c r="D528" s="25" t="s">
        <v>148</v>
      </c>
      <c r="E528" s="166">
        <v>118.3</v>
      </c>
      <c r="F528" s="21"/>
      <c r="G528" s="21"/>
      <c r="H528" s="247">
        <f t="shared" si="24"/>
        <v>0.548</v>
      </c>
      <c r="I528" s="253">
        <v>0.245</v>
      </c>
      <c r="J528" s="253">
        <v>0.245</v>
      </c>
      <c r="K528" s="253">
        <v>0.058</v>
      </c>
      <c r="L528" s="253">
        <v>0</v>
      </c>
      <c r="M528" s="253"/>
    </row>
    <row r="529" spans="1:13" s="14" customFormat="1" ht="22.5">
      <c r="A529" s="25" t="s">
        <v>65</v>
      </c>
      <c r="B529" s="25"/>
      <c r="C529" s="25"/>
      <c r="D529" s="21" t="s">
        <v>114</v>
      </c>
      <c r="E529" s="166">
        <v>1444.6</v>
      </c>
      <c r="F529" s="21"/>
      <c r="G529" s="21"/>
      <c r="H529" s="247">
        <f t="shared" si="24"/>
        <v>1.006</v>
      </c>
      <c r="I529" s="253">
        <v>0.503</v>
      </c>
      <c r="J529" s="253">
        <v>0.503</v>
      </c>
      <c r="K529" s="253">
        <v>0</v>
      </c>
      <c r="L529" s="253">
        <v>0</v>
      </c>
      <c r="M529" s="253"/>
    </row>
    <row r="530" spans="1:13" s="14" customFormat="1" ht="33.75">
      <c r="A530" s="25" t="s">
        <v>65</v>
      </c>
      <c r="B530" s="25"/>
      <c r="C530" s="25"/>
      <c r="D530" s="25" t="s">
        <v>930</v>
      </c>
      <c r="E530" s="166"/>
      <c r="F530" s="21"/>
      <c r="G530" s="21"/>
      <c r="H530" s="247">
        <f t="shared" si="24"/>
        <v>0.102</v>
      </c>
      <c r="I530" s="253">
        <v>0.044</v>
      </c>
      <c r="J530" s="253">
        <v>0.044</v>
      </c>
      <c r="K530" s="253">
        <v>0.014</v>
      </c>
      <c r="L530" s="253">
        <v>0</v>
      </c>
      <c r="M530" s="253"/>
    </row>
    <row r="531" spans="1:13" s="14" customFormat="1" ht="33.75">
      <c r="A531" s="25" t="s">
        <v>65</v>
      </c>
      <c r="B531" s="25"/>
      <c r="C531" s="25"/>
      <c r="D531" s="25" t="s">
        <v>229</v>
      </c>
      <c r="E531" s="166"/>
      <c r="F531" s="21"/>
      <c r="G531" s="21"/>
      <c r="H531" s="247">
        <f t="shared" si="24"/>
        <v>3.009</v>
      </c>
      <c r="I531" s="253">
        <v>0.769</v>
      </c>
      <c r="J531" s="253">
        <v>0.769</v>
      </c>
      <c r="K531" s="253">
        <v>0.637</v>
      </c>
      <c r="L531" s="253">
        <v>0.834</v>
      </c>
      <c r="M531" s="253"/>
    </row>
    <row r="532" spans="1:13" s="283" customFormat="1" ht="12.75" customHeight="1">
      <c r="A532" s="286" t="s">
        <v>29</v>
      </c>
      <c r="B532" s="287"/>
      <c r="C532" s="287"/>
      <c r="D532" s="288"/>
      <c r="E532" s="289">
        <f>SUM(E525:E531)</f>
        <v>2899.7</v>
      </c>
      <c r="F532" s="288"/>
      <c r="G532" s="288"/>
      <c r="H532" s="276">
        <f aca="true" t="shared" si="25" ref="H532:M532">SUM(H525:H531)</f>
        <v>7.399</v>
      </c>
      <c r="I532" s="435">
        <f t="shared" si="25"/>
        <v>2.3</v>
      </c>
      <c r="J532" s="340">
        <f t="shared" si="25"/>
        <v>2.3</v>
      </c>
      <c r="K532" s="340">
        <f t="shared" si="25"/>
        <v>0.875</v>
      </c>
      <c r="L532" s="340">
        <f t="shared" si="25"/>
        <v>1.924</v>
      </c>
      <c r="M532" s="340">
        <f t="shared" si="25"/>
        <v>0</v>
      </c>
    </row>
    <row r="533" spans="1:13" s="17" customFormat="1" ht="39" customHeight="1">
      <c r="A533" s="312" t="s">
        <v>294</v>
      </c>
      <c r="B533" s="186" t="s">
        <v>470</v>
      </c>
      <c r="C533" s="197" t="s">
        <v>284</v>
      </c>
      <c r="D533" s="188"/>
      <c r="E533" s="194"/>
      <c r="F533" s="188"/>
      <c r="G533" s="188"/>
      <c r="H533" s="247"/>
      <c r="I533" s="351"/>
      <c r="J533" s="351"/>
      <c r="K533" s="351"/>
      <c r="L533" s="351"/>
      <c r="M533" s="351"/>
    </row>
    <row r="534" spans="1:13" s="17" customFormat="1" ht="33.75">
      <c r="A534" s="25" t="s">
        <v>65</v>
      </c>
      <c r="B534" s="25"/>
      <c r="C534" s="25"/>
      <c r="D534" s="25" t="s">
        <v>229</v>
      </c>
      <c r="E534" s="168">
        <v>956.5</v>
      </c>
      <c r="F534" s="25"/>
      <c r="G534" s="25"/>
      <c r="H534" s="247">
        <f>I534+J534+K534+L534+M534</f>
        <v>0</v>
      </c>
      <c r="I534" s="344"/>
      <c r="J534" s="344"/>
      <c r="K534" s="344"/>
      <c r="L534" s="344"/>
      <c r="M534" s="344"/>
    </row>
    <row r="535" spans="1:13" s="283" customFormat="1" ht="12.75" customHeight="1">
      <c r="A535" s="286" t="s">
        <v>271</v>
      </c>
      <c r="B535" s="287"/>
      <c r="C535" s="287"/>
      <c r="D535" s="288"/>
      <c r="E535" s="290"/>
      <c r="F535" s="288"/>
      <c r="G535" s="288"/>
      <c r="H535" s="276">
        <f>I535+J535+K535+L535</f>
        <v>0</v>
      </c>
      <c r="I535" s="436">
        <f>SUM(I534:I534)</f>
        <v>0</v>
      </c>
      <c r="J535" s="345">
        <f>SUM(J534:J534)</f>
        <v>0</v>
      </c>
      <c r="K535" s="345">
        <f>SUM(K534:K534)</f>
        <v>0</v>
      </c>
      <c r="L535" s="345">
        <f>SUM(L534:L534)</f>
        <v>0</v>
      </c>
      <c r="M535" s="345">
        <f>SUM(M534:M534)</f>
        <v>0</v>
      </c>
    </row>
    <row r="536" spans="1:13" s="14" customFormat="1" ht="42" customHeight="1">
      <c r="A536" s="312" t="s">
        <v>293</v>
      </c>
      <c r="B536" s="186" t="s">
        <v>474</v>
      </c>
      <c r="C536" s="197" t="s">
        <v>284</v>
      </c>
      <c r="D536" s="188"/>
      <c r="E536" s="194"/>
      <c r="F536" s="188"/>
      <c r="G536" s="188"/>
      <c r="H536" s="247"/>
      <c r="I536" s="346"/>
      <c r="J536" s="346"/>
      <c r="K536" s="346"/>
      <c r="L536" s="346"/>
      <c r="M536" s="346"/>
    </row>
    <row r="537" spans="1:13" s="14" customFormat="1" ht="22.5">
      <c r="A537" s="25" t="s">
        <v>43</v>
      </c>
      <c r="B537" s="25"/>
      <c r="C537" s="25"/>
      <c r="D537" s="25" t="s">
        <v>44</v>
      </c>
      <c r="E537" s="168">
        <v>3816.3</v>
      </c>
      <c r="F537" s="25"/>
      <c r="G537" s="25"/>
      <c r="H537" s="247">
        <f>I537+J537+K537+L537+M537</f>
        <v>3.975</v>
      </c>
      <c r="I537" s="344">
        <v>1.04</v>
      </c>
      <c r="J537" s="344">
        <v>1.04</v>
      </c>
      <c r="K537" s="344">
        <v>0.675</v>
      </c>
      <c r="L537" s="344">
        <v>1.22</v>
      </c>
      <c r="M537" s="344"/>
    </row>
    <row r="538" spans="1:13" s="283" customFormat="1" ht="12.75" customHeight="1">
      <c r="A538" s="286" t="s">
        <v>267</v>
      </c>
      <c r="B538" s="287"/>
      <c r="C538" s="287"/>
      <c r="D538" s="288"/>
      <c r="E538" s="290"/>
      <c r="F538" s="288"/>
      <c r="G538" s="288"/>
      <c r="H538" s="276">
        <f aca="true" t="shared" si="26" ref="H538:M538">SUM(H537:H537)</f>
        <v>3.975</v>
      </c>
      <c r="I538" s="435">
        <f t="shared" si="26"/>
        <v>1.04</v>
      </c>
      <c r="J538" s="340">
        <f t="shared" si="26"/>
        <v>1.04</v>
      </c>
      <c r="K538" s="340">
        <f t="shared" si="26"/>
        <v>0.675</v>
      </c>
      <c r="L538" s="340">
        <f t="shared" si="26"/>
        <v>1.22</v>
      </c>
      <c r="M538" s="340">
        <f t="shared" si="26"/>
        <v>0</v>
      </c>
    </row>
    <row r="539" spans="1:13" s="17" customFormat="1" ht="40.5" customHeight="1">
      <c r="A539" s="313" t="s">
        <v>278</v>
      </c>
      <c r="B539" s="186" t="s">
        <v>449</v>
      </c>
      <c r="C539" s="185">
        <v>223</v>
      </c>
      <c r="D539" s="188"/>
      <c r="E539" s="194"/>
      <c r="F539" s="188"/>
      <c r="G539" s="188"/>
      <c r="H539" s="247"/>
      <c r="I539" s="349"/>
      <c r="J539" s="349"/>
      <c r="K539" s="349"/>
      <c r="L539" s="349"/>
      <c r="M539" s="349"/>
    </row>
    <row r="540" spans="1:13" s="17" customFormat="1" ht="22.5">
      <c r="A540" s="41" t="s">
        <v>309</v>
      </c>
      <c r="B540" s="26"/>
      <c r="C540" s="26"/>
      <c r="D540" s="458" t="s">
        <v>190</v>
      </c>
      <c r="E540" s="169">
        <v>1169.7</v>
      </c>
      <c r="F540" s="26"/>
      <c r="G540" s="26"/>
      <c r="H540" s="247">
        <f aca="true" t="shared" si="27" ref="H540:H549">I540+J540+K540+L540+M540</f>
        <v>1.16</v>
      </c>
      <c r="I540" s="459">
        <v>0.58</v>
      </c>
      <c r="J540" s="459">
        <v>0.58</v>
      </c>
      <c r="K540" s="459">
        <v>0</v>
      </c>
      <c r="L540" s="459">
        <v>0</v>
      </c>
      <c r="M540" s="459">
        <v>0</v>
      </c>
    </row>
    <row r="541" spans="1:13" s="17" customFormat="1" ht="12.75">
      <c r="A541" s="41" t="s">
        <v>309</v>
      </c>
      <c r="B541" s="26"/>
      <c r="C541" s="26"/>
      <c r="D541" s="458" t="s">
        <v>191</v>
      </c>
      <c r="E541" s="169">
        <v>233.2</v>
      </c>
      <c r="F541" s="26"/>
      <c r="G541" s="26"/>
      <c r="H541" s="247">
        <f t="shared" si="27"/>
        <v>0.294</v>
      </c>
      <c r="I541" s="459">
        <v>0.088</v>
      </c>
      <c r="J541" s="459">
        <v>0.087</v>
      </c>
      <c r="K541" s="459">
        <v>0</v>
      </c>
      <c r="L541" s="459">
        <v>0.119</v>
      </c>
      <c r="M541" s="459">
        <v>0</v>
      </c>
    </row>
    <row r="542" spans="1:13" s="17" customFormat="1" ht="12.75">
      <c r="A542" s="41" t="s">
        <v>309</v>
      </c>
      <c r="B542" s="26"/>
      <c r="C542" s="26"/>
      <c r="D542" s="458" t="s">
        <v>193</v>
      </c>
      <c r="E542" s="169">
        <v>176.4</v>
      </c>
      <c r="F542" s="26"/>
      <c r="G542" s="26"/>
      <c r="H542" s="247">
        <f t="shared" si="27"/>
        <v>0.636</v>
      </c>
      <c r="I542" s="459">
        <v>0.318</v>
      </c>
      <c r="J542" s="459">
        <v>0.318</v>
      </c>
      <c r="K542" s="459">
        <v>0</v>
      </c>
      <c r="L542" s="459">
        <v>0</v>
      </c>
      <c r="M542" s="459">
        <v>0</v>
      </c>
    </row>
    <row r="543" spans="1:13" s="17" customFormat="1" ht="22.5">
      <c r="A543" s="41" t="s">
        <v>309</v>
      </c>
      <c r="B543" s="26"/>
      <c r="C543" s="26"/>
      <c r="D543" s="458" t="s">
        <v>194</v>
      </c>
      <c r="E543" s="169">
        <v>169.6</v>
      </c>
      <c r="F543" s="26"/>
      <c r="G543" s="26"/>
      <c r="H543" s="247">
        <f t="shared" si="27"/>
        <v>0.309</v>
      </c>
      <c r="I543" s="459">
        <v>0.154</v>
      </c>
      <c r="J543" s="459">
        <v>0.153</v>
      </c>
      <c r="K543" s="459">
        <v>0.002</v>
      </c>
      <c r="L543" s="459">
        <v>0</v>
      </c>
      <c r="M543" s="459">
        <v>0</v>
      </c>
    </row>
    <row r="544" spans="1:13" s="17" customFormat="1" ht="12.75">
      <c r="A544" s="41" t="s">
        <v>309</v>
      </c>
      <c r="B544" s="26"/>
      <c r="C544" s="26"/>
      <c r="D544" s="458" t="s">
        <v>195</v>
      </c>
      <c r="E544" s="169">
        <v>161.5</v>
      </c>
      <c r="F544" s="26"/>
      <c r="G544" s="26"/>
      <c r="H544" s="247">
        <f t="shared" si="27"/>
        <v>0.314</v>
      </c>
      <c r="I544" s="459">
        <v>0.157</v>
      </c>
      <c r="J544" s="459">
        <v>0.157</v>
      </c>
      <c r="K544" s="459">
        <v>0</v>
      </c>
      <c r="L544" s="459">
        <v>0</v>
      </c>
      <c r="M544" s="459">
        <v>0</v>
      </c>
    </row>
    <row r="545" spans="1:13" s="17" customFormat="1" ht="22.5">
      <c r="A545" s="41" t="s">
        <v>309</v>
      </c>
      <c r="B545" s="26"/>
      <c r="C545" s="26"/>
      <c r="D545" s="458" t="s">
        <v>196</v>
      </c>
      <c r="E545" s="169">
        <v>194.8</v>
      </c>
      <c r="F545" s="26"/>
      <c r="G545" s="26"/>
      <c r="H545" s="247">
        <f t="shared" si="27"/>
        <v>0.085</v>
      </c>
      <c r="I545" s="459">
        <v>0.033</v>
      </c>
      <c r="J545" s="459">
        <v>0.033</v>
      </c>
      <c r="K545" s="459">
        <v>0.019</v>
      </c>
      <c r="L545" s="459">
        <v>0</v>
      </c>
      <c r="M545" s="459">
        <v>0</v>
      </c>
    </row>
    <row r="546" spans="1:13" s="17" customFormat="1" ht="22.5">
      <c r="A546" s="41" t="s">
        <v>309</v>
      </c>
      <c r="B546" s="26"/>
      <c r="C546" s="26"/>
      <c r="D546" s="458" t="s">
        <v>197</v>
      </c>
      <c r="E546" s="169">
        <v>270</v>
      </c>
      <c r="F546" s="26"/>
      <c r="G546" s="26"/>
      <c r="H546" s="247">
        <f t="shared" si="27"/>
        <v>0.094</v>
      </c>
      <c r="I546" s="459">
        <v>0.04</v>
      </c>
      <c r="J546" s="459">
        <v>0.04</v>
      </c>
      <c r="K546" s="459">
        <v>0.014</v>
      </c>
      <c r="L546" s="459">
        <v>0</v>
      </c>
      <c r="M546" s="459">
        <v>0</v>
      </c>
    </row>
    <row r="547" spans="1:13" s="17" customFormat="1" ht="22.5">
      <c r="A547" s="41" t="s">
        <v>309</v>
      </c>
      <c r="B547" s="26"/>
      <c r="C547" s="26"/>
      <c r="D547" s="458" t="s">
        <v>198</v>
      </c>
      <c r="E547" s="169">
        <v>34.1</v>
      </c>
      <c r="F547" s="26"/>
      <c r="G547" s="26"/>
      <c r="H547" s="247">
        <f t="shared" si="27"/>
        <v>0.602</v>
      </c>
      <c r="I547" s="459">
        <v>0.275</v>
      </c>
      <c r="J547" s="459">
        <v>0.275</v>
      </c>
      <c r="K547" s="459">
        <v>0.052</v>
      </c>
      <c r="L547" s="459">
        <v>0</v>
      </c>
      <c r="M547" s="459">
        <v>0</v>
      </c>
    </row>
    <row r="548" spans="1:13" s="17" customFormat="1" ht="22.5">
      <c r="A548" s="41" t="s">
        <v>309</v>
      </c>
      <c r="B548" s="26"/>
      <c r="C548" s="26"/>
      <c r="D548" s="458" t="s">
        <v>199</v>
      </c>
      <c r="E548" s="169">
        <v>56</v>
      </c>
      <c r="F548" s="26"/>
      <c r="G548" s="26"/>
      <c r="H548" s="247">
        <f t="shared" si="27"/>
        <v>0.365</v>
      </c>
      <c r="I548" s="459">
        <v>0.169</v>
      </c>
      <c r="J548" s="459">
        <v>0.169</v>
      </c>
      <c r="K548" s="459">
        <v>0.027</v>
      </c>
      <c r="L548" s="459">
        <v>0</v>
      </c>
      <c r="M548" s="459">
        <v>0</v>
      </c>
    </row>
    <row r="549" spans="1:13" s="17" customFormat="1" ht="22.5">
      <c r="A549" s="41" t="s">
        <v>309</v>
      </c>
      <c r="B549" s="26"/>
      <c r="C549" s="26"/>
      <c r="D549" s="458" t="s">
        <v>200</v>
      </c>
      <c r="E549" s="169">
        <v>131</v>
      </c>
      <c r="F549" s="26"/>
      <c r="G549" s="26"/>
      <c r="H549" s="247">
        <f t="shared" si="27"/>
        <v>0.199</v>
      </c>
      <c r="I549" s="459">
        <v>0.089</v>
      </c>
      <c r="J549" s="459">
        <v>0.089</v>
      </c>
      <c r="K549" s="459">
        <v>0.021</v>
      </c>
      <c r="L549" s="459">
        <v>0</v>
      </c>
      <c r="M549" s="459">
        <v>0</v>
      </c>
    </row>
    <row r="550" spans="1:13" s="283" customFormat="1" ht="12.75" customHeight="1">
      <c r="A550" s="291" t="s">
        <v>306</v>
      </c>
      <c r="B550" s="292"/>
      <c r="C550" s="292"/>
      <c r="D550" s="288"/>
      <c r="E550" s="293">
        <f>SUM(E540:E549)</f>
        <v>2596.3</v>
      </c>
      <c r="F550" s="288"/>
      <c r="G550" s="288"/>
      <c r="H550" s="276">
        <f>I550+J550+K550+L550</f>
        <v>4.058</v>
      </c>
      <c r="I550" s="436">
        <f>SUM(I540:I549)</f>
        <v>1.903</v>
      </c>
      <c r="J550" s="345">
        <f>SUM(J540:J549)</f>
        <v>1.901</v>
      </c>
      <c r="K550" s="345">
        <f>SUM(K540:K549)</f>
        <v>0.135</v>
      </c>
      <c r="L550" s="345">
        <f>SUM(L540:L549)</f>
        <v>0.119</v>
      </c>
      <c r="M550" s="345">
        <f>SUM(M540:M549)</f>
        <v>0</v>
      </c>
    </row>
    <row r="551" spans="1:13" s="17" customFormat="1" ht="57" customHeight="1">
      <c r="A551" s="205" t="s">
        <v>295</v>
      </c>
      <c r="B551" s="186" t="s">
        <v>296</v>
      </c>
      <c r="C551" s="197" t="s">
        <v>284</v>
      </c>
      <c r="D551" s="188"/>
      <c r="E551" s="194"/>
      <c r="F551" s="188"/>
      <c r="G551" s="188"/>
      <c r="H551" s="247"/>
      <c r="I551" s="346"/>
      <c r="J551" s="346"/>
      <c r="K551" s="346"/>
      <c r="L551" s="346"/>
      <c r="M551" s="346"/>
    </row>
    <row r="552" spans="1:13" s="17" customFormat="1" ht="25.5">
      <c r="A552" s="232" t="s">
        <v>896</v>
      </c>
      <c r="B552" s="232"/>
      <c r="C552" s="232"/>
      <c r="D552" s="371" t="s">
        <v>61</v>
      </c>
      <c r="E552" s="166">
        <v>313.4</v>
      </c>
      <c r="F552" s="19"/>
      <c r="G552" s="19"/>
      <c r="H552" s="247">
        <f aca="true" t="shared" si="28" ref="H552:H583">I552+J552+K552+L552+M552</f>
        <v>0.271</v>
      </c>
      <c r="I552" s="496">
        <v>0.126</v>
      </c>
      <c r="J552" s="496">
        <v>0.126</v>
      </c>
      <c r="K552" s="496">
        <v>0.019</v>
      </c>
      <c r="L552" s="364"/>
      <c r="M552" s="364"/>
    </row>
    <row r="553" spans="1:13" s="17" customFormat="1" ht="25.5">
      <c r="A553" s="232" t="s">
        <v>897</v>
      </c>
      <c r="B553" s="232"/>
      <c r="C553" s="232"/>
      <c r="D553" s="371" t="s">
        <v>243</v>
      </c>
      <c r="E553" s="166">
        <v>235.2</v>
      </c>
      <c r="F553" s="19"/>
      <c r="G553" s="19"/>
      <c r="H553" s="247">
        <f t="shared" si="28"/>
        <v>0.063</v>
      </c>
      <c r="I553" s="496">
        <v>0.031</v>
      </c>
      <c r="J553" s="496">
        <v>0.031</v>
      </c>
      <c r="K553" s="496">
        <v>0.001</v>
      </c>
      <c r="L553" s="364"/>
      <c r="M553" s="364"/>
    </row>
    <row r="554" spans="1:13" s="17" customFormat="1" ht="25.5">
      <c r="A554" s="232" t="s">
        <v>898</v>
      </c>
      <c r="B554" s="232"/>
      <c r="C554" s="232"/>
      <c r="D554" s="371" t="s">
        <v>237</v>
      </c>
      <c r="E554" s="166">
        <v>76.8</v>
      </c>
      <c r="F554" s="19"/>
      <c r="G554" s="19"/>
      <c r="H554" s="247">
        <f t="shared" si="28"/>
        <v>0</v>
      </c>
      <c r="I554" s="496">
        <v>0</v>
      </c>
      <c r="J554" s="496">
        <v>0</v>
      </c>
      <c r="K554" s="496">
        <v>0</v>
      </c>
      <c r="L554" s="364"/>
      <c r="M554" s="364"/>
    </row>
    <row r="555" spans="1:13" s="17" customFormat="1" ht="25.5">
      <c r="A555" s="232" t="s">
        <v>899</v>
      </c>
      <c r="B555" s="232"/>
      <c r="C555" s="232"/>
      <c r="D555" s="371" t="s">
        <v>60</v>
      </c>
      <c r="E555" s="166">
        <v>91.7</v>
      </c>
      <c r="F555" s="19"/>
      <c r="G555" s="19"/>
      <c r="H555" s="247">
        <f t="shared" si="28"/>
        <v>0.064</v>
      </c>
      <c r="I555" s="496">
        <v>0.023</v>
      </c>
      <c r="J555" s="496">
        <v>0.023</v>
      </c>
      <c r="K555" s="496">
        <v>0.018</v>
      </c>
      <c r="L555" s="365"/>
      <c r="M555" s="365"/>
    </row>
    <row r="556" spans="1:13" s="17" customFormat="1" ht="25.5">
      <c r="A556" s="232" t="s">
        <v>900</v>
      </c>
      <c r="B556" s="232"/>
      <c r="C556" s="232"/>
      <c r="D556" s="371" t="s">
        <v>245</v>
      </c>
      <c r="E556" s="166">
        <v>129.9</v>
      </c>
      <c r="F556" s="19"/>
      <c r="G556" s="19"/>
      <c r="H556" s="247">
        <f t="shared" si="28"/>
        <v>0.243</v>
      </c>
      <c r="I556" s="496">
        <v>0.089</v>
      </c>
      <c r="J556" s="496">
        <v>0.089</v>
      </c>
      <c r="K556" s="496">
        <v>0.065</v>
      </c>
      <c r="L556" s="364"/>
      <c r="M556" s="364"/>
    </row>
    <row r="557" spans="1:13" s="17" customFormat="1" ht="38.25">
      <c r="A557" s="232" t="s">
        <v>901</v>
      </c>
      <c r="B557" s="232"/>
      <c r="C557" s="232"/>
      <c r="D557" s="371" t="s">
        <v>258</v>
      </c>
      <c r="E557" s="166">
        <v>125.9</v>
      </c>
      <c r="F557" s="19"/>
      <c r="G557" s="19"/>
      <c r="H557" s="247">
        <f t="shared" si="28"/>
        <v>0.026</v>
      </c>
      <c r="I557" s="496">
        <v>0.013</v>
      </c>
      <c r="J557" s="496">
        <v>0.013</v>
      </c>
      <c r="K557" s="496">
        <v>0</v>
      </c>
      <c r="L557" s="364"/>
      <c r="M557" s="364"/>
    </row>
    <row r="558" spans="1:13" s="17" customFormat="1" ht="25.5">
      <c r="A558" s="232" t="s">
        <v>902</v>
      </c>
      <c r="B558" s="232"/>
      <c r="C558" s="232"/>
      <c r="D558" s="371" t="s">
        <v>242</v>
      </c>
      <c r="E558" s="166">
        <v>201.3</v>
      </c>
      <c r="F558" s="19"/>
      <c r="G558" s="19"/>
      <c r="H558" s="247">
        <f t="shared" si="28"/>
        <v>0.098</v>
      </c>
      <c r="I558" s="496">
        <v>0.047</v>
      </c>
      <c r="J558" s="496">
        <v>0.047</v>
      </c>
      <c r="K558" s="496">
        <v>0.004</v>
      </c>
      <c r="L558" s="364"/>
      <c r="M558" s="364"/>
    </row>
    <row r="559" spans="1:13" s="17" customFormat="1" ht="15">
      <c r="A559" s="232" t="s">
        <v>903</v>
      </c>
      <c r="B559" s="232"/>
      <c r="C559" s="232"/>
      <c r="D559" s="371" t="s">
        <v>235</v>
      </c>
      <c r="E559" s="166">
        <v>58.2</v>
      </c>
      <c r="F559" s="19"/>
      <c r="G559" s="19"/>
      <c r="H559" s="247">
        <f t="shared" si="28"/>
        <v>0.004</v>
      </c>
      <c r="I559" s="496">
        <v>0.002</v>
      </c>
      <c r="J559" s="496">
        <v>0.002</v>
      </c>
      <c r="K559" s="496">
        <v>0</v>
      </c>
      <c r="L559" s="366"/>
      <c r="M559" s="366"/>
    </row>
    <row r="560" spans="1:13" s="17" customFormat="1" ht="25.5">
      <c r="A560" s="232" t="s">
        <v>904</v>
      </c>
      <c r="B560" s="232"/>
      <c r="C560" s="232"/>
      <c r="D560" s="371" t="s">
        <v>240</v>
      </c>
      <c r="E560" s="166">
        <v>134.7</v>
      </c>
      <c r="F560" s="19"/>
      <c r="G560" s="19"/>
      <c r="H560" s="247">
        <f t="shared" si="28"/>
        <v>0.093</v>
      </c>
      <c r="I560" s="496">
        <v>0.044</v>
      </c>
      <c r="J560" s="496">
        <v>0.044</v>
      </c>
      <c r="K560" s="496">
        <v>0.005</v>
      </c>
      <c r="L560" s="364"/>
      <c r="M560" s="364"/>
    </row>
    <row r="561" spans="1:13" s="17" customFormat="1" ht="25.5">
      <c r="A561" s="232" t="s">
        <v>905</v>
      </c>
      <c r="B561" s="232"/>
      <c r="C561" s="232"/>
      <c r="D561" s="371" t="s">
        <v>55</v>
      </c>
      <c r="E561" s="166">
        <v>548</v>
      </c>
      <c r="F561" s="19"/>
      <c r="G561" s="19"/>
      <c r="H561" s="247">
        <f t="shared" si="28"/>
        <v>0.336</v>
      </c>
      <c r="I561" s="496">
        <v>0.168</v>
      </c>
      <c r="J561" s="496">
        <v>0.168</v>
      </c>
      <c r="K561" s="496">
        <v>0</v>
      </c>
      <c r="L561" s="364"/>
      <c r="M561" s="364"/>
    </row>
    <row r="562" spans="1:13" s="17" customFormat="1" ht="25.5">
      <c r="A562" s="232" t="s">
        <v>906</v>
      </c>
      <c r="B562" s="232"/>
      <c r="C562" s="232"/>
      <c r="D562" s="371" t="s">
        <v>246</v>
      </c>
      <c r="E562" s="166">
        <v>352.1</v>
      </c>
      <c r="F562" s="19"/>
      <c r="G562" s="19"/>
      <c r="H562" s="247">
        <f t="shared" si="28"/>
        <v>0.384</v>
      </c>
      <c r="I562" s="496">
        <v>0.148</v>
      </c>
      <c r="J562" s="496">
        <v>0.148</v>
      </c>
      <c r="K562" s="496">
        <v>0.088</v>
      </c>
      <c r="L562" s="364"/>
      <c r="M562" s="364"/>
    </row>
    <row r="563" spans="1:13" s="17" customFormat="1" ht="25.5">
      <c r="A563" s="232" t="s">
        <v>907</v>
      </c>
      <c r="B563" s="232"/>
      <c r="C563" s="232"/>
      <c r="D563" s="371" t="s">
        <v>244</v>
      </c>
      <c r="E563" s="166">
        <v>116.1</v>
      </c>
      <c r="F563" s="19"/>
      <c r="G563" s="19"/>
      <c r="H563" s="247">
        <f t="shared" si="28"/>
        <v>0.054</v>
      </c>
      <c r="I563" s="496">
        <v>0.024</v>
      </c>
      <c r="J563" s="496">
        <v>0.024</v>
      </c>
      <c r="K563" s="496">
        <v>0.006</v>
      </c>
      <c r="L563" s="364"/>
      <c r="M563" s="364"/>
    </row>
    <row r="564" spans="1:13" s="17" customFormat="1" ht="25.5">
      <c r="A564" s="232" t="s">
        <v>908</v>
      </c>
      <c r="B564" s="232"/>
      <c r="C564" s="232"/>
      <c r="D564" s="371" t="s">
        <v>239</v>
      </c>
      <c r="E564" s="166">
        <v>169</v>
      </c>
      <c r="F564" s="19"/>
      <c r="G564" s="19"/>
      <c r="H564" s="247">
        <f t="shared" si="28"/>
        <v>0.014</v>
      </c>
      <c r="I564" s="496">
        <v>0.007</v>
      </c>
      <c r="J564" s="496">
        <v>0.007</v>
      </c>
      <c r="K564" s="496">
        <v>0</v>
      </c>
      <c r="L564" s="364"/>
      <c r="M564" s="364"/>
    </row>
    <row r="565" spans="1:13" s="17" customFormat="1" ht="25.5">
      <c r="A565" s="232" t="s">
        <v>909</v>
      </c>
      <c r="B565" s="232"/>
      <c r="C565" s="232"/>
      <c r="D565" s="371" t="s">
        <v>257</v>
      </c>
      <c r="E565" s="166">
        <v>113.4</v>
      </c>
      <c r="F565" s="19"/>
      <c r="G565" s="19"/>
      <c r="H565" s="247">
        <f t="shared" si="28"/>
        <v>0.552</v>
      </c>
      <c r="I565" s="496">
        <v>0.276</v>
      </c>
      <c r="J565" s="496">
        <v>0.276</v>
      </c>
      <c r="K565" s="496">
        <v>0</v>
      </c>
      <c r="L565" s="364"/>
      <c r="M565" s="364"/>
    </row>
    <row r="566" spans="1:13" s="17" customFormat="1" ht="25.5">
      <c r="A566" s="232" t="s">
        <v>910</v>
      </c>
      <c r="B566" s="232"/>
      <c r="C566" s="232"/>
      <c r="D566" s="371" t="s">
        <v>236</v>
      </c>
      <c r="E566" s="166">
        <v>626.9</v>
      </c>
      <c r="F566" s="19"/>
      <c r="G566" s="19"/>
      <c r="H566" s="247">
        <f t="shared" si="28"/>
        <v>0.03</v>
      </c>
      <c r="I566" s="496">
        <v>0.015</v>
      </c>
      <c r="J566" s="496">
        <v>0.015</v>
      </c>
      <c r="K566" s="496">
        <v>0</v>
      </c>
      <c r="L566" s="364"/>
      <c r="M566" s="364"/>
    </row>
    <row r="567" spans="1:13" s="17" customFormat="1" ht="25.5">
      <c r="A567" s="232" t="s">
        <v>911</v>
      </c>
      <c r="B567" s="232"/>
      <c r="C567" s="232"/>
      <c r="D567" s="371" t="s">
        <v>57</v>
      </c>
      <c r="E567" s="166">
        <v>103.2</v>
      </c>
      <c r="F567" s="19"/>
      <c r="G567" s="19"/>
      <c r="H567" s="247">
        <f t="shared" si="28"/>
        <v>0.124</v>
      </c>
      <c r="I567" s="496">
        <v>0.062</v>
      </c>
      <c r="J567" s="496">
        <v>0.062</v>
      </c>
      <c r="K567" s="496">
        <v>0</v>
      </c>
      <c r="L567" s="364"/>
      <c r="M567" s="364"/>
    </row>
    <row r="568" spans="1:13" s="17" customFormat="1" ht="25.5">
      <c r="A568" s="232" t="s">
        <v>912</v>
      </c>
      <c r="B568" s="232"/>
      <c r="C568" s="232"/>
      <c r="D568" s="371" t="s">
        <v>218</v>
      </c>
      <c r="E568" s="166">
        <v>498.2</v>
      </c>
      <c r="F568" s="19"/>
      <c r="G568" s="19"/>
      <c r="H568" s="247">
        <f t="shared" si="28"/>
        <v>0.062</v>
      </c>
      <c r="I568" s="496">
        <v>0.025</v>
      </c>
      <c r="J568" s="496">
        <v>0.025</v>
      </c>
      <c r="K568" s="496">
        <v>0.012</v>
      </c>
      <c r="L568" s="364"/>
      <c r="M568" s="364"/>
    </row>
    <row r="569" spans="1:13" s="17" customFormat="1" ht="15">
      <c r="A569" s="232" t="s">
        <v>913</v>
      </c>
      <c r="B569" s="232"/>
      <c r="C569" s="232"/>
      <c r="D569" s="371" t="s">
        <v>241</v>
      </c>
      <c r="E569" s="166">
        <v>308.6</v>
      </c>
      <c r="F569" s="19"/>
      <c r="G569" s="19"/>
      <c r="H569" s="247">
        <f t="shared" si="28"/>
        <v>0.106</v>
      </c>
      <c r="I569" s="496">
        <v>0.045</v>
      </c>
      <c r="J569" s="496">
        <v>0.045</v>
      </c>
      <c r="K569" s="496">
        <v>0.016</v>
      </c>
      <c r="L569" s="364"/>
      <c r="M569" s="364"/>
    </row>
    <row r="570" spans="1:13" s="17" customFormat="1" ht="15">
      <c r="A570" s="232" t="s">
        <v>914</v>
      </c>
      <c r="B570" s="232"/>
      <c r="C570" s="232"/>
      <c r="D570" s="371" t="s">
        <v>238</v>
      </c>
      <c r="E570" s="166">
        <v>757.3</v>
      </c>
      <c r="F570" s="19"/>
      <c r="G570" s="19"/>
      <c r="H570" s="247">
        <f t="shared" si="28"/>
        <v>0.11</v>
      </c>
      <c r="I570" s="496">
        <v>0.055</v>
      </c>
      <c r="J570" s="496">
        <v>0.055</v>
      </c>
      <c r="K570" s="496">
        <v>0</v>
      </c>
      <c r="L570" s="364"/>
      <c r="M570" s="364"/>
    </row>
    <row r="571" spans="1:13" s="17" customFormat="1" ht="25.5">
      <c r="A571" s="232" t="s">
        <v>915</v>
      </c>
      <c r="B571" s="232"/>
      <c r="C571" s="232"/>
      <c r="D571" s="371" t="s">
        <v>231</v>
      </c>
      <c r="E571" s="166">
        <v>124.5</v>
      </c>
      <c r="F571" s="19"/>
      <c r="G571" s="19"/>
      <c r="H571" s="247">
        <f t="shared" si="28"/>
        <v>0.046</v>
      </c>
      <c r="I571" s="496">
        <v>0.023</v>
      </c>
      <c r="J571" s="496">
        <v>0.023</v>
      </c>
      <c r="K571" s="496">
        <v>0</v>
      </c>
      <c r="L571" s="364"/>
      <c r="M571" s="364"/>
    </row>
    <row r="572" spans="1:13" s="17" customFormat="1" ht="25.5">
      <c r="A572" s="232" t="s">
        <v>916</v>
      </c>
      <c r="B572" s="232"/>
      <c r="C572" s="232"/>
      <c r="D572" s="495" t="s">
        <v>260</v>
      </c>
      <c r="E572" s="166">
        <v>194.1</v>
      </c>
      <c r="F572" s="19"/>
      <c r="G572" s="19"/>
      <c r="H572" s="247">
        <f t="shared" si="28"/>
        <v>0.049</v>
      </c>
      <c r="I572" s="496">
        <v>0.022</v>
      </c>
      <c r="J572" s="496">
        <v>0.022</v>
      </c>
      <c r="K572" s="496">
        <v>0.005</v>
      </c>
      <c r="L572" s="364"/>
      <c r="M572" s="364"/>
    </row>
    <row r="573" spans="1:13" s="17" customFormat="1" ht="25.5">
      <c r="A573" s="232" t="s">
        <v>917</v>
      </c>
      <c r="B573" s="232"/>
      <c r="C573" s="232"/>
      <c r="D573" s="371" t="s">
        <v>234</v>
      </c>
      <c r="E573" s="166">
        <v>434.4</v>
      </c>
      <c r="F573" s="19"/>
      <c r="G573" s="19"/>
      <c r="H573" s="247">
        <f t="shared" si="28"/>
        <v>0.064</v>
      </c>
      <c r="I573" s="496">
        <v>0.032</v>
      </c>
      <c r="J573" s="496">
        <v>0.032</v>
      </c>
      <c r="K573" s="496">
        <v>0</v>
      </c>
      <c r="L573" s="364"/>
      <c r="M573" s="364"/>
    </row>
    <row r="574" spans="1:13" s="17" customFormat="1" ht="25.5">
      <c r="A574" s="232" t="s">
        <v>918</v>
      </c>
      <c r="B574" s="232"/>
      <c r="C574" s="232"/>
      <c r="D574" s="371" t="s">
        <v>58</v>
      </c>
      <c r="E574" s="166">
        <v>742.3</v>
      </c>
      <c r="F574" s="19"/>
      <c r="G574" s="19"/>
      <c r="H574" s="247">
        <f t="shared" si="28"/>
        <v>0.154</v>
      </c>
      <c r="I574" s="496">
        <v>0.064</v>
      </c>
      <c r="J574" s="496">
        <v>0.064</v>
      </c>
      <c r="K574" s="496">
        <v>0.026</v>
      </c>
      <c r="L574" s="364"/>
      <c r="M574" s="364"/>
    </row>
    <row r="575" spans="1:13" s="17" customFormat="1" ht="25.5">
      <c r="A575" s="232" t="s">
        <v>919</v>
      </c>
      <c r="B575" s="232"/>
      <c r="C575" s="232"/>
      <c r="D575" s="371" t="s">
        <v>476</v>
      </c>
      <c r="E575" s="166">
        <v>504.1</v>
      </c>
      <c r="F575" s="19"/>
      <c r="G575" s="19"/>
      <c r="H575" s="247">
        <f t="shared" si="28"/>
        <v>0.084</v>
      </c>
      <c r="I575" s="496">
        <v>0.042</v>
      </c>
      <c r="J575" s="496">
        <v>0.042</v>
      </c>
      <c r="K575" s="496">
        <v>0</v>
      </c>
      <c r="L575" s="364"/>
      <c r="M575" s="364"/>
    </row>
    <row r="576" spans="1:13" s="17" customFormat="1" ht="25.5">
      <c r="A576" s="232" t="s">
        <v>920</v>
      </c>
      <c r="B576" s="232"/>
      <c r="C576" s="232"/>
      <c r="D576" s="371" t="s">
        <v>159</v>
      </c>
      <c r="E576" s="166">
        <v>165.5</v>
      </c>
      <c r="F576" s="19"/>
      <c r="G576" s="19"/>
      <c r="H576" s="247">
        <f t="shared" si="28"/>
        <v>0.078</v>
      </c>
      <c r="I576" s="496">
        <v>0.039</v>
      </c>
      <c r="J576" s="496">
        <v>0.039</v>
      </c>
      <c r="K576" s="496">
        <v>0</v>
      </c>
      <c r="L576" s="364"/>
      <c r="M576" s="364"/>
    </row>
    <row r="577" spans="1:13" s="17" customFormat="1" ht="25.5">
      <c r="A577" s="232" t="s">
        <v>921</v>
      </c>
      <c r="B577" s="232"/>
      <c r="C577" s="232"/>
      <c r="D577" s="371" t="s">
        <v>59</v>
      </c>
      <c r="E577" s="166">
        <v>372.7</v>
      </c>
      <c r="F577" s="19"/>
      <c r="G577" s="19"/>
      <c r="H577" s="247">
        <f t="shared" si="28"/>
        <v>0.209</v>
      </c>
      <c r="I577" s="496">
        <v>0.07</v>
      </c>
      <c r="J577" s="496">
        <v>0.074</v>
      </c>
      <c r="K577" s="496">
        <v>0.065</v>
      </c>
      <c r="L577" s="364"/>
      <c r="M577" s="364"/>
    </row>
    <row r="578" spans="1:13" s="17" customFormat="1" ht="15">
      <c r="A578" s="232" t="s">
        <v>922</v>
      </c>
      <c r="B578" s="232"/>
      <c r="C578" s="232"/>
      <c r="D578" s="371" t="s">
        <v>227</v>
      </c>
      <c r="E578" s="166">
        <v>469.1</v>
      </c>
      <c r="F578" s="19"/>
      <c r="G578" s="19"/>
      <c r="H578" s="247">
        <f t="shared" si="28"/>
        <v>0.016</v>
      </c>
      <c r="I578" s="496">
        <v>0.008</v>
      </c>
      <c r="J578" s="496">
        <v>0.008</v>
      </c>
      <c r="K578" s="496">
        <v>0</v>
      </c>
      <c r="L578" s="364"/>
      <c r="M578" s="364"/>
    </row>
    <row r="579" spans="1:13" s="17" customFormat="1" ht="38.25">
      <c r="A579" s="232" t="s">
        <v>923</v>
      </c>
      <c r="B579" s="232"/>
      <c r="C579" s="232"/>
      <c r="D579" s="371" t="s">
        <v>56</v>
      </c>
      <c r="E579" s="166"/>
      <c r="F579" s="19"/>
      <c r="G579" s="19"/>
      <c r="H579" s="247">
        <f t="shared" si="28"/>
        <v>0.094</v>
      </c>
      <c r="I579" s="496">
        <v>0.047</v>
      </c>
      <c r="J579" s="496">
        <v>0.047</v>
      </c>
      <c r="K579" s="496">
        <v>0</v>
      </c>
      <c r="L579" s="364"/>
      <c r="M579" s="364"/>
    </row>
    <row r="580" spans="1:13" s="17" customFormat="1" ht="25.5">
      <c r="A580" s="232" t="s">
        <v>924</v>
      </c>
      <c r="B580" s="232"/>
      <c r="C580" s="232"/>
      <c r="D580" s="371" t="s">
        <v>217</v>
      </c>
      <c r="E580" s="166"/>
      <c r="F580" s="19"/>
      <c r="G580" s="19"/>
      <c r="H580" s="247">
        <f t="shared" si="28"/>
        <v>0.008</v>
      </c>
      <c r="I580" s="496">
        <v>0.004</v>
      </c>
      <c r="J580" s="496">
        <v>0.004</v>
      </c>
      <c r="K580" s="496">
        <v>0</v>
      </c>
      <c r="L580" s="364"/>
      <c r="M580" s="364"/>
    </row>
    <row r="581" spans="1:13" s="17" customFormat="1" ht="38.25">
      <c r="A581" s="232" t="s">
        <v>965</v>
      </c>
      <c r="B581" s="232"/>
      <c r="C581" s="232"/>
      <c r="D581" s="371" t="s">
        <v>925</v>
      </c>
      <c r="E581" s="166"/>
      <c r="F581" s="19"/>
      <c r="G581" s="19"/>
      <c r="H581" s="247">
        <f t="shared" si="28"/>
        <v>0.717</v>
      </c>
      <c r="I581" s="496">
        <v>0.353</v>
      </c>
      <c r="J581" s="496">
        <v>0.353</v>
      </c>
      <c r="K581" s="496">
        <v>0.011</v>
      </c>
      <c r="L581" s="364"/>
      <c r="M581" s="364"/>
    </row>
    <row r="582" spans="1:13" s="17" customFormat="1" ht="25.5">
      <c r="A582" s="232" t="s">
        <v>966</v>
      </c>
      <c r="B582" s="232"/>
      <c r="C582" s="232"/>
      <c r="D582" s="371" t="s">
        <v>926</v>
      </c>
      <c r="E582" s="166">
        <v>487.3</v>
      </c>
      <c r="F582" s="19"/>
      <c r="G582" s="19"/>
      <c r="H582" s="247">
        <f t="shared" si="28"/>
        <v>0.853</v>
      </c>
      <c r="I582" s="496">
        <v>0.408</v>
      </c>
      <c r="J582" s="496">
        <v>0.408</v>
      </c>
      <c r="K582" s="496">
        <v>0.037</v>
      </c>
      <c r="L582" s="364"/>
      <c r="M582" s="364"/>
    </row>
    <row r="583" spans="1:13" s="283" customFormat="1" ht="12.75">
      <c r="A583" s="301" t="s">
        <v>9</v>
      </c>
      <c r="B583" s="302"/>
      <c r="C583" s="302"/>
      <c r="D583" s="303"/>
      <c r="E583" s="293">
        <f>SUM(E552:E582)</f>
        <v>8453.9</v>
      </c>
      <c r="F583" s="303"/>
      <c r="G583" s="303"/>
      <c r="H583" s="247">
        <f t="shared" si="28"/>
        <v>5.006</v>
      </c>
      <c r="I583" s="436">
        <f>SUM(I552:I582)</f>
        <v>2.312</v>
      </c>
      <c r="J583" s="345">
        <f>SUM(J552:J582)</f>
        <v>2.316</v>
      </c>
      <c r="K583" s="345">
        <f>SUM(K552:K582)</f>
        <v>0.378</v>
      </c>
      <c r="L583" s="345">
        <f>SUM(L552:L582)</f>
        <v>0</v>
      </c>
      <c r="M583" s="345">
        <f>SUM(M552:M582)</f>
        <v>0</v>
      </c>
    </row>
    <row r="584" spans="1:13" s="17" customFormat="1" ht="36.75" customHeight="1">
      <c r="A584" s="312" t="s">
        <v>299</v>
      </c>
      <c r="B584" s="186" t="s">
        <v>479</v>
      </c>
      <c r="C584" s="197" t="s">
        <v>284</v>
      </c>
      <c r="D584" s="188"/>
      <c r="E584" s="194"/>
      <c r="F584" s="188"/>
      <c r="G584" s="188"/>
      <c r="H584" s="247"/>
      <c r="I584" s="352"/>
      <c r="J584" s="352"/>
      <c r="K584" s="352"/>
      <c r="L584" s="352"/>
      <c r="M584" s="352"/>
    </row>
    <row r="585" spans="1:13" s="17" customFormat="1" ht="12.75">
      <c r="A585" s="28" t="s">
        <v>45</v>
      </c>
      <c r="B585" s="28"/>
      <c r="C585" s="28"/>
      <c r="D585" s="29" t="s">
        <v>266</v>
      </c>
      <c r="E585" s="170"/>
      <c r="F585" s="29"/>
      <c r="G585" s="29"/>
      <c r="H585" s="247">
        <f>I585+J585+K585+L585+M585</f>
        <v>0.276</v>
      </c>
      <c r="I585" s="353">
        <v>0.138</v>
      </c>
      <c r="J585" s="353">
        <v>0.138</v>
      </c>
      <c r="K585" s="354"/>
      <c r="L585" s="355"/>
      <c r="M585" s="355"/>
    </row>
    <row r="586" spans="1:13" s="283" customFormat="1" ht="12.75" customHeight="1">
      <c r="A586" s="305" t="s">
        <v>306</v>
      </c>
      <c r="B586" s="306"/>
      <c r="C586" s="306"/>
      <c r="D586" s="284"/>
      <c r="E586" s="308"/>
      <c r="F586" s="284"/>
      <c r="G586" s="284"/>
      <c r="H586" s="276">
        <f>I586+J586+K586+L586</f>
        <v>0.276</v>
      </c>
      <c r="I586" s="437">
        <f>I585</f>
        <v>0.138</v>
      </c>
      <c r="J586" s="356">
        <f>J585</f>
        <v>0.138</v>
      </c>
      <c r="K586" s="356">
        <f>K585</f>
        <v>0</v>
      </c>
      <c r="L586" s="356">
        <f>L585</f>
        <v>0</v>
      </c>
      <c r="M586" s="356">
        <f>M585</f>
        <v>0</v>
      </c>
    </row>
    <row r="587" spans="1:13" s="17" customFormat="1" ht="45.75" customHeight="1">
      <c r="A587" s="312" t="s">
        <v>297</v>
      </c>
      <c r="B587" s="186" t="s">
        <v>477</v>
      </c>
      <c r="C587" s="197" t="s">
        <v>284</v>
      </c>
      <c r="D587" s="188"/>
      <c r="E587" s="194"/>
      <c r="F587" s="188"/>
      <c r="G587" s="188"/>
      <c r="H587" s="247"/>
      <c r="I587" s="352"/>
      <c r="J587" s="352"/>
      <c r="K587" s="352"/>
      <c r="L587" s="352"/>
      <c r="M587" s="352"/>
    </row>
    <row r="588" spans="1:13" s="17" customFormat="1" ht="12.75">
      <c r="A588" s="25" t="s">
        <v>1191</v>
      </c>
      <c r="B588" s="25"/>
      <c r="C588" s="25"/>
      <c r="D588" s="30" t="s">
        <v>250</v>
      </c>
      <c r="E588" s="166"/>
      <c r="F588" s="19"/>
      <c r="G588" s="19"/>
      <c r="H588" s="247">
        <f>I588+J588+K588+L588+M588</f>
        <v>8.975</v>
      </c>
      <c r="I588" s="259">
        <v>2.629</v>
      </c>
      <c r="J588" s="259">
        <v>2.629</v>
      </c>
      <c r="K588" s="259">
        <v>1.263</v>
      </c>
      <c r="L588" s="259">
        <v>2.454</v>
      </c>
      <c r="M588" s="259"/>
    </row>
    <row r="589" spans="1:13" s="17" customFormat="1" ht="29.25" customHeight="1">
      <c r="A589" s="25" t="s">
        <v>268</v>
      </c>
      <c r="B589" s="25"/>
      <c r="C589" s="25"/>
      <c r="D589" s="19" t="s">
        <v>440</v>
      </c>
      <c r="E589" s="166"/>
      <c r="F589" s="19"/>
      <c r="G589" s="19"/>
      <c r="H589" s="247">
        <f>I589+J589+K589+L589+M589</f>
        <v>0.326</v>
      </c>
      <c r="I589" s="259">
        <v>0.121</v>
      </c>
      <c r="J589" s="259">
        <v>0.121</v>
      </c>
      <c r="K589" s="259">
        <v>0.084</v>
      </c>
      <c r="L589" s="259">
        <v>0</v>
      </c>
      <c r="M589" s="259"/>
    </row>
    <row r="590" spans="1:13" s="17" customFormat="1" ht="29.25" customHeight="1">
      <c r="A590" s="25" t="s">
        <v>1192</v>
      </c>
      <c r="B590" s="135"/>
      <c r="C590" s="135"/>
      <c r="D590" s="19" t="s">
        <v>491</v>
      </c>
      <c r="E590" s="274"/>
      <c r="F590" s="275"/>
      <c r="G590" s="275"/>
      <c r="H590" s="247">
        <f>I590+J590+K590+L590+M590</f>
        <v>2.672</v>
      </c>
      <c r="I590" s="259">
        <v>0.61</v>
      </c>
      <c r="J590" s="259">
        <v>0.61</v>
      </c>
      <c r="K590" s="259">
        <v>0.242</v>
      </c>
      <c r="L590" s="259">
        <v>1.21</v>
      </c>
      <c r="M590" s="259"/>
    </row>
    <row r="591" spans="1:13" s="17" customFormat="1" ht="22.5">
      <c r="A591" s="25" t="s">
        <v>268</v>
      </c>
      <c r="B591" s="135"/>
      <c r="C591" s="135"/>
      <c r="D591" s="19" t="s">
        <v>161</v>
      </c>
      <c r="E591" s="160"/>
      <c r="F591" s="30"/>
      <c r="G591" s="30"/>
      <c r="H591" s="247">
        <f>I591+J591+K591+L591+M591</f>
        <v>0.782</v>
      </c>
      <c r="I591" s="259">
        <v>0.391</v>
      </c>
      <c r="J591" s="259">
        <v>0.391</v>
      </c>
      <c r="K591" s="257">
        <v>0</v>
      </c>
      <c r="L591" s="257">
        <v>0</v>
      </c>
      <c r="M591" s="257"/>
    </row>
    <row r="592" spans="1:13" s="17" customFormat="1" ht="22.5">
      <c r="A592" s="25" t="s">
        <v>268</v>
      </c>
      <c r="B592" s="25"/>
      <c r="C592" s="25"/>
      <c r="D592" s="19" t="s">
        <v>490</v>
      </c>
      <c r="E592" s="160"/>
      <c r="F592" s="30"/>
      <c r="G592" s="30"/>
      <c r="H592" s="247">
        <f>I592+J592+K592+L592+M592</f>
        <v>0.217</v>
      </c>
      <c r="I592" s="259">
        <v>0.094</v>
      </c>
      <c r="J592" s="259">
        <v>0.094</v>
      </c>
      <c r="K592" s="257">
        <v>0.029</v>
      </c>
      <c r="L592" s="257">
        <v>0</v>
      </c>
      <c r="M592" s="257"/>
    </row>
    <row r="593" spans="1:13" s="283" customFormat="1" ht="12.75" customHeight="1">
      <c r="A593" s="304" t="s">
        <v>306</v>
      </c>
      <c r="B593" s="304"/>
      <c r="C593" s="304"/>
      <c r="D593" s="296"/>
      <c r="E593" s="297"/>
      <c r="F593" s="296"/>
      <c r="G593" s="296"/>
      <c r="H593" s="276">
        <f>I593+J593+K593+L593</f>
        <v>12.972</v>
      </c>
      <c r="I593" s="437">
        <f>SUM(I588:I592)</f>
        <v>3.845</v>
      </c>
      <c r="J593" s="356">
        <f>SUM(J588:J592)</f>
        <v>3.845</v>
      </c>
      <c r="K593" s="356">
        <f>SUM(K588:K592)</f>
        <v>1.618</v>
      </c>
      <c r="L593" s="356">
        <f>SUM(L588:L592)</f>
        <v>3.664</v>
      </c>
      <c r="M593" s="356">
        <f>SUM(M588:M592)</f>
        <v>0</v>
      </c>
    </row>
    <row r="594" spans="1:13" s="17" customFormat="1" ht="50.25" customHeight="1">
      <c r="A594" s="312" t="s">
        <v>298</v>
      </c>
      <c r="B594" s="186" t="s">
        <v>478</v>
      </c>
      <c r="C594" s="197" t="s">
        <v>284</v>
      </c>
      <c r="D594" s="188"/>
      <c r="E594" s="194"/>
      <c r="F594" s="188"/>
      <c r="G594" s="188"/>
      <c r="H594" s="247"/>
      <c r="I594" s="357"/>
      <c r="J594" s="357"/>
      <c r="K594" s="357"/>
      <c r="L594" s="357"/>
      <c r="M594" s="357"/>
    </row>
    <row r="595" spans="1:13" s="17" customFormat="1" ht="20.25" customHeight="1">
      <c r="A595" s="25" t="s">
        <v>111</v>
      </c>
      <c r="B595" s="25"/>
      <c r="C595" s="25"/>
      <c r="D595" s="20" t="s">
        <v>112</v>
      </c>
      <c r="E595" s="173"/>
      <c r="F595" s="20"/>
      <c r="G595" s="20"/>
      <c r="H595" s="247">
        <f aca="true" t="shared" si="29" ref="H595:H600">I595+J595+K595+L595+M595</f>
        <v>0.394</v>
      </c>
      <c r="I595" s="448">
        <v>0.197</v>
      </c>
      <c r="J595" s="448">
        <v>0.197</v>
      </c>
      <c r="K595" s="448">
        <v>0</v>
      </c>
      <c r="L595" s="448">
        <v>0</v>
      </c>
      <c r="M595" s="448"/>
    </row>
    <row r="596" spans="1:13" s="17" customFormat="1" ht="21" customHeight="1">
      <c r="A596" s="25" t="s">
        <v>111</v>
      </c>
      <c r="B596" s="25"/>
      <c r="C596" s="25"/>
      <c r="D596" s="20" t="s">
        <v>222</v>
      </c>
      <c r="E596" s="173"/>
      <c r="F596" s="20"/>
      <c r="G596" s="20"/>
      <c r="H596" s="247">
        <f t="shared" si="29"/>
        <v>2.439</v>
      </c>
      <c r="I596" s="448">
        <v>0.462</v>
      </c>
      <c r="J596" s="448">
        <v>0.462</v>
      </c>
      <c r="K596" s="448">
        <v>0.09</v>
      </c>
      <c r="L596" s="448">
        <v>1.425</v>
      </c>
      <c r="M596" s="448"/>
    </row>
    <row r="597" spans="1:13" s="17" customFormat="1" ht="22.5">
      <c r="A597" s="25" t="s">
        <v>111</v>
      </c>
      <c r="B597" s="25"/>
      <c r="C597" s="25"/>
      <c r="D597" s="20" t="s">
        <v>220</v>
      </c>
      <c r="E597" s="173"/>
      <c r="F597" s="20"/>
      <c r="G597" s="20"/>
      <c r="H597" s="247">
        <f t="shared" si="29"/>
        <v>1.07</v>
      </c>
      <c r="I597" s="448">
        <v>0.298</v>
      </c>
      <c r="J597" s="448">
        <v>0.298</v>
      </c>
      <c r="K597" s="448">
        <v>0.091</v>
      </c>
      <c r="L597" s="448">
        <v>0.383</v>
      </c>
      <c r="M597" s="448"/>
    </row>
    <row r="598" spans="1:13" s="17" customFormat="1" ht="22.5">
      <c r="A598" s="25" t="s">
        <v>111</v>
      </c>
      <c r="B598" s="25"/>
      <c r="C598" s="25"/>
      <c r="D598" s="20" t="s">
        <v>113</v>
      </c>
      <c r="E598" s="173"/>
      <c r="F598" s="20"/>
      <c r="G598" s="20"/>
      <c r="H598" s="247">
        <f t="shared" si="29"/>
        <v>0.459</v>
      </c>
      <c r="I598" s="448">
        <v>0.189</v>
      </c>
      <c r="J598" s="448">
        <v>0.189</v>
      </c>
      <c r="K598" s="448">
        <v>0.081</v>
      </c>
      <c r="L598" s="448">
        <v>0</v>
      </c>
      <c r="M598" s="448"/>
    </row>
    <row r="599" spans="1:13" s="17" customFormat="1" ht="22.5">
      <c r="A599" s="25" t="s">
        <v>111</v>
      </c>
      <c r="B599" s="25"/>
      <c r="C599" s="25"/>
      <c r="D599" s="19" t="s">
        <v>490</v>
      </c>
      <c r="E599" s="166"/>
      <c r="F599" s="19"/>
      <c r="G599" s="19"/>
      <c r="H599" s="247">
        <f t="shared" si="29"/>
        <v>0.539</v>
      </c>
      <c r="I599" s="448">
        <v>0.252</v>
      </c>
      <c r="J599" s="448">
        <v>0.252</v>
      </c>
      <c r="K599" s="339">
        <v>0.035</v>
      </c>
      <c r="L599" s="339">
        <v>0</v>
      </c>
      <c r="M599" s="448"/>
    </row>
    <row r="600" spans="1:13" s="283" customFormat="1" ht="12.75" customHeight="1">
      <c r="A600" s="305" t="s">
        <v>306</v>
      </c>
      <c r="B600" s="306"/>
      <c r="C600" s="306"/>
      <c r="D600" s="285"/>
      <c r="E600" s="307"/>
      <c r="F600" s="285"/>
      <c r="G600" s="285"/>
      <c r="H600" s="247">
        <f t="shared" si="29"/>
        <v>4.901</v>
      </c>
      <c r="I600" s="437">
        <f>SUM(I595:I599)</f>
        <v>1.398</v>
      </c>
      <c r="J600" s="356">
        <f>SUM(J595:J599)</f>
        <v>1.398</v>
      </c>
      <c r="K600" s="356">
        <f>SUM(K595:K599)</f>
        <v>0.297</v>
      </c>
      <c r="L600" s="356">
        <f>SUM(L595:L599)</f>
        <v>1.808</v>
      </c>
      <c r="M600" s="356">
        <f>SUM(M595:M599)</f>
        <v>0</v>
      </c>
    </row>
    <row r="601" spans="1:13" s="17" customFormat="1" ht="29.25" customHeight="1">
      <c r="A601" s="312" t="s">
        <v>264</v>
      </c>
      <c r="B601" s="186" t="s">
        <v>448</v>
      </c>
      <c r="C601" s="197" t="s">
        <v>302</v>
      </c>
      <c r="D601" s="223"/>
      <c r="E601" s="224"/>
      <c r="F601" s="223"/>
      <c r="G601" s="223"/>
      <c r="H601" s="247"/>
      <c r="I601" s="346"/>
      <c r="J601" s="346"/>
      <c r="K601" s="346"/>
      <c r="L601" s="346"/>
      <c r="M601" s="346"/>
    </row>
    <row r="602" spans="1:13" s="17" customFormat="1" ht="12.75">
      <c r="A602" s="25" t="s">
        <v>265</v>
      </c>
      <c r="B602" s="25"/>
      <c r="C602" s="25"/>
      <c r="D602" s="25" t="s">
        <v>266</v>
      </c>
      <c r="E602" s="168"/>
      <c r="F602" s="25"/>
      <c r="G602" s="25"/>
      <c r="H602" s="247">
        <f>I602+J602+K602+L602+M602</f>
        <v>0</v>
      </c>
      <c r="I602" s="344"/>
      <c r="J602" s="344"/>
      <c r="K602" s="344"/>
      <c r="L602" s="344"/>
      <c r="M602" s="344"/>
    </row>
    <row r="603" spans="1:13" s="283" customFormat="1" ht="12.75">
      <c r="A603" s="286" t="s">
        <v>267</v>
      </c>
      <c r="B603" s="287"/>
      <c r="C603" s="287"/>
      <c r="D603" s="288"/>
      <c r="E603" s="290"/>
      <c r="F603" s="288"/>
      <c r="G603" s="288"/>
      <c r="H603" s="276">
        <f aca="true" t="shared" si="30" ref="H603:M603">SUM(H602:H602)</f>
        <v>0</v>
      </c>
      <c r="I603" s="435">
        <f t="shared" si="30"/>
        <v>0</v>
      </c>
      <c r="J603" s="340">
        <f t="shared" si="30"/>
        <v>0</v>
      </c>
      <c r="K603" s="340">
        <f t="shared" si="30"/>
        <v>0</v>
      </c>
      <c r="L603" s="340">
        <f t="shared" si="30"/>
        <v>0</v>
      </c>
      <c r="M603" s="340">
        <f t="shared" si="30"/>
        <v>0</v>
      </c>
    </row>
    <row r="604" spans="1:13" s="17" customFormat="1" ht="60">
      <c r="A604" s="312" t="s">
        <v>481</v>
      </c>
      <c r="B604" s="186" t="s">
        <v>482</v>
      </c>
      <c r="C604" s="225" t="s">
        <v>302</v>
      </c>
      <c r="D604" s="472"/>
      <c r="E604" s="224"/>
      <c r="F604" s="223"/>
      <c r="G604" s="460"/>
      <c r="H604" s="247"/>
      <c r="I604" s="346"/>
      <c r="J604" s="346"/>
      <c r="K604" s="346"/>
      <c r="L604" s="346"/>
      <c r="M604" s="346"/>
    </row>
    <row r="605" spans="1:13" s="17" customFormat="1" ht="76.5">
      <c r="A605" s="472" t="s">
        <v>1169</v>
      </c>
      <c r="B605" s="186"/>
      <c r="C605" s="225"/>
      <c r="D605" s="472" t="s">
        <v>1170</v>
      </c>
      <c r="E605" s="224"/>
      <c r="F605" s="223"/>
      <c r="G605" s="460" t="s">
        <v>1173</v>
      </c>
      <c r="H605" s="247">
        <f aca="true" t="shared" si="31" ref="H605:H610">I605+J605+K605+L605+M605</f>
        <v>2.22</v>
      </c>
      <c r="I605" s="473">
        <v>1.11</v>
      </c>
      <c r="J605" s="473">
        <v>1.11</v>
      </c>
      <c r="K605" s="473">
        <v>0</v>
      </c>
      <c r="L605" s="473">
        <v>0</v>
      </c>
      <c r="M605" s="344"/>
    </row>
    <row r="606" spans="1:13" s="17" customFormat="1" ht="76.5">
      <c r="A606" s="472" t="s">
        <v>1169</v>
      </c>
      <c r="B606" s="186"/>
      <c r="C606" s="225"/>
      <c r="D606" s="472" t="s">
        <v>1170</v>
      </c>
      <c r="E606" s="224"/>
      <c r="F606" s="223"/>
      <c r="G606" s="460" t="s">
        <v>1173</v>
      </c>
      <c r="H606" s="247">
        <f t="shared" si="31"/>
        <v>2.396</v>
      </c>
      <c r="I606" s="473">
        <v>0</v>
      </c>
      <c r="J606" s="473">
        <v>0</v>
      </c>
      <c r="K606" s="473">
        <v>0.39</v>
      </c>
      <c r="L606" s="473">
        <v>2.006</v>
      </c>
      <c r="M606" s="344"/>
    </row>
    <row r="607" spans="1:13" s="17" customFormat="1" ht="76.5">
      <c r="A607" s="472" t="s">
        <v>1169</v>
      </c>
      <c r="B607" s="186"/>
      <c r="C607" s="225"/>
      <c r="D607" s="472" t="s">
        <v>1171</v>
      </c>
      <c r="E607" s="224"/>
      <c r="F607" s="223"/>
      <c r="G607" s="460" t="s">
        <v>1174</v>
      </c>
      <c r="H607" s="247">
        <f t="shared" si="31"/>
        <v>9.136</v>
      </c>
      <c r="I607" s="473">
        <v>0</v>
      </c>
      <c r="J607" s="473">
        <v>0</v>
      </c>
      <c r="K607" s="473">
        <v>0</v>
      </c>
      <c r="L607" s="473">
        <v>9.136</v>
      </c>
      <c r="M607" s="344"/>
    </row>
    <row r="608" spans="1:13" s="17" customFormat="1" ht="102">
      <c r="A608" s="472" t="s">
        <v>1169</v>
      </c>
      <c r="B608" s="186"/>
      <c r="C608" s="225"/>
      <c r="D608" s="472" t="s">
        <v>1172</v>
      </c>
      <c r="E608" s="224"/>
      <c r="F608" s="223"/>
      <c r="G608" s="460" t="s">
        <v>1175</v>
      </c>
      <c r="H608" s="247">
        <f t="shared" si="31"/>
        <v>19.402</v>
      </c>
      <c r="I608" s="473">
        <v>9.701</v>
      </c>
      <c r="J608" s="473">
        <v>9.701</v>
      </c>
      <c r="K608" s="473">
        <v>0</v>
      </c>
      <c r="L608" s="473">
        <v>0</v>
      </c>
      <c r="M608" s="344"/>
    </row>
    <row r="609" spans="1:13" s="17" customFormat="1" ht="102">
      <c r="A609" s="472" t="s">
        <v>1169</v>
      </c>
      <c r="B609" s="186"/>
      <c r="C609" s="225"/>
      <c r="D609" s="472" t="s">
        <v>1172</v>
      </c>
      <c r="E609" s="224"/>
      <c r="F609" s="223"/>
      <c r="G609" s="460" t="s">
        <v>1175</v>
      </c>
      <c r="H609" s="247">
        <f t="shared" si="31"/>
        <v>8.423</v>
      </c>
      <c r="I609" s="473">
        <v>0</v>
      </c>
      <c r="J609" s="473">
        <v>0</v>
      </c>
      <c r="K609" s="473">
        <v>0</v>
      </c>
      <c r="L609" s="473">
        <v>8.423</v>
      </c>
      <c r="M609" s="344"/>
    </row>
    <row r="610" spans="1:13" s="283" customFormat="1" ht="12.75">
      <c r="A610" s="286" t="s">
        <v>267</v>
      </c>
      <c r="B610" s="287"/>
      <c r="C610" s="287"/>
      <c r="D610" s="288"/>
      <c r="E610" s="290"/>
      <c r="F610" s="288"/>
      <c r="G610" s="288"/>
      <c r="H610" s="247">
        <f t="shared" si="31"/>
        <v>41.577</v>
      </c>
      <c r="I610" s="435">
        <f>SUM(I604:I609)</f>
        <v>10.811</v>
      </c>
      <c r="J610" s="474">
        <f>SUM(J604:J609)</f>
        <v>10.811</v>
      </c>
      <c r="K610" s="474">
        <f>SUM(K604:K609)</f>
        <v>0.39</v>
      </c>
      <c r="L610" s="474">
        <f>SUM(L604:L609)</f>
        <v>19.565</v>
      </c>
      <c r="M610" s="474">
        <f>SUM(M604:M609)</f>
        <v>0</v>
      </c>
    </row>
    <row r="611" spans="1:13" s="17" customFormat="1" ht="52.5" customHeight="1">
      <c r="A611" s="312" t="s">
        <v>301</v>
      </c>
      <c r="B611" s="186" t="s">
        <v>447</v>
      </c>
      <c r="C611" s="197" t="s">
        <v>302</v>
      </c>
      <c r="D611" s="188"/>
      <c r="E611" s="194"/>
      <c r="F611" s="188"/>
      <c r="G611" s="188"/>
      <c r="H611" s="247"/>
      <c r="I611" s="346"/>
      <c r="J611" s="346"/>
      <c r="K611" s="346"/>
      <c r="L611" s="346"/>
      <c r="M611" s="346"/>
    </row>
    <row r="612" spans="1:13" s="17" customFormat="1" ht="22.5">
      <c r="A612" s="26" t="s">
        <v>262</v>
      </c>
      <c r="B612" s="131"/>
      <c r="C612" s="131"/>
      <c r="D612" s="29" t="s">
        <v>319</v>
      </c>
      <c r="E612" s="179">
        <v>75.2</v>
      </c>
      <c r="F612" s="27"/>
      <c r="G612" s="180"/>
      <c r="H612" s="247">
        <f>I612+J612+K612+L612+M612</f>
        <v>0</v>
      </c>
      <c r="I612" s="344"/>
      <c r="J612" s="344"/>
      <c r="K612" s="344"/>
      <c r="L612" s="344"/>
      <c r="M612" s="344"/>
    </row>
    <row r="613" spans="1:13" s="17" customFormat="1" ht="22.5">
      <c r="A613" s="26" t="s">
        <v>262</v>
      </c>
      <c r="B613" s="178"/>
      <c r="C613" s="178"/>
      <c r="D613" s="29" t="s">
        <v>320</v>
      </c>
      <c r="E613" s="179">
        <v>63.5</v>
      </c>
      <c r="F613" s="27"/>
      <c r="G613" s="180"/>
      <c r="H613" s="247">
        <f>I613+J613+K613+L613+M613</f>
        <v>0.144</v>
      </c>
      <c r="I613" s="344">
        <v>0.044</v>
      </c>
      <c r="J613" s="344">
        <v>0.052</v>
      </c>
      <c r="K613" s="344">
        <v>0.048</v>
      </c>
      <c r="L613" s="344"/>
      <c r="M613" s="344"/>
    </row>
    <row r="614" spans="1:13" s="17" customFormat="1" ht="22.5">
      <c r="A614" s="26" t="s">
        <v>262</v>
      </c>
      <c r="B614" s="178"/>
      <c r="C614" s="178"/>
      <c r="D614" s="29" t="s">
        <v>321</v>
      </c>
      <c r="E614" s="179">
        <v>33.4</v>
      </c>
      <c r="F614" s="27"/>
      <c r="G614" s="180"/>
      <c r="H614" s="247">
        <f>I614+J614+K614+L614+M614</f>
        <v>0</v>
      </c>
      <c r="I614" s="344"/>
      <c r="J614" s="344"/>
      <c r="K614" s="344"/>
      <c r="L614" s="344"/>
      <c r="M614" s="344"/>
    </row>
    <row r="615" spans="1:13" s="17" customFormat="1" ht="22.5">
      <c r="A615" s="26" t="s">
        <v>262</v>
      </c>
      <c r="B615" s="178"/>
      <c r="C615" s="178"/>
      <c r="D615" s="29" t="s">
        <v>322</v>
      </c>
      <c r="E615" s="179">
        <v>117.7</v>
      </c>
      <c r="F615" s="27"/>
      <c r="G615" s="180"/>
      <c r="H615" s="247">
        <f>I615+J615+K615+L615+M615</f>
        <v>0.396</v>
      </c>
      <c r="I615" s="344">
        <v>0.12</v>
      </c>
      <c r="J615" s="344">
        <v>0.156</v>
      </c>
      <c r="K615" s="344">
        <v>0.12</v>
      </c>
      <c r="L615" s="344"/>
      <c r="M615" s="344"/>
    </row>
    <row r="616" spans="1:13" s="283" customFormat="1" ht="19.5" customHeight="1">
      <c r="A616" s="286" t="s">
        <v>267</v>
      </c>
      <c r="B616" s="287"/>
      <c r="C616" s="287"/>
      <c r="D616" s="288"/>
      <c r="E616" s="282">
        <f>SUM(E612:E615)</f>
        <v>289.8</v>
      </c>
      <c r="F616" s="282">
        <f>SUM(F612:F615)</f>
        <v>0</v>
      </c>
      <c r="G616" s="289">
        <f>SUM(G612:G615)</f>
        <v>0</v>
      </c>
      <c r="H616" s="276">
        <f>I616+J616+K616+L616</f>
        <v>0.54</v>
      </c>
      <c r="I616" s="435">
        <f>SUM(I612:I615)</f>
        <v>0.164</v>
      </c>
      <c r="J616" s="340">
        <f>SUM(J612:J615)</f>
        <v>0.208</v>
      </c>
      <c r="K616" s="340">
        <f>SUM(K612:K615)</f>
        <v>0.168</v>
      </c>
      <c r="L616" s="340">
        <f>SUM(L612:L615)</f>
        <v>0</v>
      </c>
      <c r="M616" s="340">
        <f>SUM(M612:M615)</f>
        <v>0</v>
      </c>
    </row>
    <row r="617" spans="1:13" s="32" customFormat="1" ht="23.25" customHeight="1" thickBot="1">
      <c r="A617" s="109" t="s">
        <v>25</v>
      </c>
      <c r="B617" s="134"/>
      <c r="C617" s="134"/>
      <c r="D617" s="31"/>
      <c r="E617" s="174"/>
      <c r="F617" s="36"/>
      <c r="G617" s="36"/>
      <c r="H617" s="433">
        <f>I617+J617+K617+L617</f>
        <v>1994.201</v>
      </c>
      <c r="I617" s="358">
        <f>I15+I288+I419+I427+I430+I436+I445+I448+I452+I456+I475+I478+I517+I520+I523+I532+I535+I538+I550+I583+I586+I593+I600+I603+I610+I616</f>
        <v>512.749</v>
      </c>
      <c r="J617" s="358">
        <f>J15+J288+J419+J427+J430+J436+J445+J448+J452+J456+J475+J478+J517+J520+J523+J532+J535+J538+J550+J583+J586+J593+J600+J603+J610+J616</f>
        <v>510.841</v>
      </c>
      <c r="K617" s="358">
        <f>K15+K288+K419+K427+K430+K436+K445+K448+K452+K456+K475+K478+K517+K520+K523+K532+K535+K538+K550+K583+K586+K593+K600+K603+K610+K616</f>
        <v>198.991</v>
      </c>
      <c r="L617" s="358">
        <f>L15+L288+L419+L427+L430+L436+L445+L448+L452+L456+L475+L478+L517+L520+L523+L532+L535+L538+L550+L583+L586+L593+L600+L603+L610+L616</f>
        <v>771.62</v>
      </c>
      <c r="M617" s="358">
        <f>M15+M288+M419+M427+M430+M436+M445+M448+M452+M456+M475+M478+M517+M520+M523+M532+M535+M538+M550+M583+M586+M593+M600+M603+M610+M616</f>
        <v>0</v>
      </c>
    </row>
    <row r="618" spans="8:13" s="14" customFormat="1" ht="12.75">
      <c r="H618" s="261"/>
      <c r="I618" s="359"/>
      <c r="J618" s="359"/>
      <c r="K618" s="359"/>
      <c r="L618" s="359"/>
      <c r="M618" s="359"/>
    </row>
    <row r="619" spans="8:13" s="63" customFormat="1" ht="12.75">
      <c r="H619" s="309"/>
      <c r="I619" s="360"/>
      <c r="J619" s="360"/>
      <c r="K619" s="361"/>
      <c r="L619" s="361"/>
      <c r="M619" s="361"/>
    </row>
    <row r="620" spans="1:13" s="14" customFormat="1" ht="15.75">
      <c r="A620" s="87"/>
      <c r="B620" s="87"/>
      <c r="C620" s="87"/>
      <c r="D620" s="87"/>
      <c r="E620" s="87"/>
      <c r="F620" s="87"/>
      <c r="G620" s="87"/>
      <c r="H620" s="237"/>
      <c r="I620" s="361"/>
      <c r="J620" s="361"/>
      <c r="K620" s="361"/>
      <c r="L620" s="361"/>
      <c r="M620" s="361"/>
    </row>
    <row r="621" spans="8:13" s="14" customFormat="1" ht="12.75">
      <c r="H621" s="72"/>
      <c r="I621" s="359"/>
      <c r="J621" s="361"/>
      <c r="K621" s="361"/>
      <c r="L621" s="361"/>
      <c r="M621" s="361"/>
    </row>
    <row r="622" spans="8:13" s="14" customFormat="1" ht="12.75">
      <c r="H622" s="72"/>
      <c r="I622" s="359"/>
      <c r="J622" s="361"/>
      <c r="K622" s="361"/>
      <c r="L622" s="361"/>
      <c r="M622" s="361"/>
    </row>
    <row r="623" spans="8:13" s="14" customFormat="1" ht="12.75">
      <c r="H623" s="72"/>
      <c r="I623" s="359"/>
      <c r="J623" s="361"/>
      <c r="K623" s="361"/>
      <c r="L623" s="361"/>
      <c r="M623" s="361"/>
    </row>
    <row r="624" spans="8:13" s="14" customFormat="1" ht="12.75">
      <c r="H624" s="72"/>
      <c r="I624" s="359"/>
      <c r="J624" s="361"/>
      <c r="K624" s="361"/>
      <c r="L624" s="361"/>
      <c r="M624" s="361"/>
    </row>
    <row r="625" spans="8:13" s="14" customFormat="1" ht="12.75">
      <c r="H625" s="72"/>
      <c r="I625" s="362"/>
      <c r="J625" s="363"/>
      <c r="K625" s="363"/>
      <c r="L625" s="363"/>
      <c r="M625" s="363"/>
    </row>
    <row r="626" spans="1:13" s="14" customFormat="1" ht="12.75">
      <c r="A626" s="191"/>
      <c r="B626" s="191"/>
      <c r="C626" s="191"/>
      <c r="D626" s="191"/>
      <c r="E626" s="191"/>
      <c r="F626" s="191"/>
      <c r="G626" s="191"/>
      <c r="H626" s="269"/>
      <c r="I626" s="363"/>
      <c r="J626" s="363"/>
      <c r="K626" s="363"/>
      <c r="L626" s="363"/>
      <c r="M626" s="363"/>
    </row>
    <row r="627" spans="8:13" s="14" customFormat="1" ht="12.75">
      <c r="H627" s="261"/>
      <c r="I627" s="361"/>
      <c r="J627" s="361"/>
      <c r="K627" s="361"/>
      <c r="L627" s="361"/>
      <c r="M627" s="361"/>
    </row>
    <row r="628" spans="8:13" s="14" customFormat="1" ht="12.75">
      <c r="H628" s="261"/>
      <c r="I628" s="361"/>
      <c r="J628" s="361"/>
      <c r="K628" s="361"/>
      <c r="L628" s="361"/>
      <c r="M628" s="361"/>
    </row>
    <row r="629" spans="8:13" s="14" customFormat="1" ht="12.75">
      <c r="H629" s="261"/>
      <c r="I629" s="361"/>
      <c r="J629" s="361"/>
      <c r="K629" s="361"/>
      <c r="L629" s="361"/>
      <c r="M629" s="361"/>
    </row>
    <row r="630" spans="8:13" s="14" customFormat="1" ht="12.75">
      <c r="H630" s="261"/>
      <c r="I630" s="361"/>
      <c r="J630" s="361"/>
      <c r="K630" s="361"/>
      <c r="L630" s="361"/>
      <c r="M630" s="361"/>
    </row>
  </sheetData>
  <sheetProtection/>
  <mergeCells count="5">
    <mergeCell ref="A1:M1"/>
    <mergeCell ref="A5:A8"/>
    <mergeCell ref="B5:B8"/>
    <mergeCell ref="C5:C8"/>
    <mergeCell ref="D5:D8"/>
  </mergeCells>
  <printOptions/>
  <pageMargins left="0.2362204724409449" right="0" top="0.5511811023622047" bottom="0.1968503937007874" header="0.11811023622047245" footer="0.11811023622047245"/>
  <pageSetup horizontalDpi="300" verticalDpi="300" orientation="landscape" pageOrder="overThenDown" paperSize="9" scale="40" r:id="rId1"/>
  <headerFooter alignWithMargins="0">
    <oddHeader>&amp;R&amp;P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L72"/>
  <sheetViews>
    <sheetView tabSelected="1" zoomScale="80" zoomScaleNormal="80" zoomScalePageLayoutView="0" workbookViewId="0" topLeftCell="A1">
      <pane xSplit="1" ySplit="10" topLeftCell="B5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M1" sqref="M1:AJ16384"/>
    </sheetView>
  </sheetViews>
  <sheetFormatPr defaultColWidth="9.00390625" defaultRowHeight="12.75"/>
  <cols>
    <col min="1" max="1" width="28.875" style="191" customWidth="1"/>
    <col min="2" max="2" width="15.75390625" style="191" customWidth="1"/>
    <col min="3" max="3" width="7.25390625" style="191" customWidth="1"/>
    <col min="4" max="4" width="13.75390625" style="191" customWidth="1"/>
    <col min="5" max="6" width="13.75390625" style="191" hidden="1" customWidth="1"/>
    <col min="7" max="7" width="13.75390625" style="191" customWidth="1"/>
    <col min="8" max="8" width="7.375" style="269" customWidth="1"/>
    <col min="9" max="9" width="7.875" style="269" customWidth="1"/>
    <col min="10" max="10" width="6.75390625" style="269" customWidth="1"/>
    <col min="11" max="11" width="7.00390625" style="269" customWidth="1"/>
    <col min="12" max="12" width="7.875" style="269" customWidth="1"/>
    <col min="13" max="16384" width="9.125" style="191" customWidth="1"/>
  </cols>
  <sheetData>
    <row r="1" spans="1:12" s="3" customFormat="1" ht="25.5" customHeight="1">
      <c r="A1" s="553" t="s">
        <v>989</v>
      </c>
      <c r="B1" s="553"/>
      <c r="C1" s="553"/>
      <c r="D1" s="553"/>
      <c r="E1" s="553"/>
      <c r="F1" s="553"/>
      <c r="G1" s="553"/>
      <c r="H1" s="553"/>
      <c r="I1" s="553"/>
      <c r="J1" s="553"/>
      <c r="K1" s="553"/>
      <c r="L1" s="553"/>
    </row>
    <row r="2" spans="1:12" s="4" customFormat="1" ht="12.75" customHeight="1">
      <c r="A2" s="2"/>
      <c r="B2" s="2"/>
      <c r="C2" s="2"/>
      <c r="D2" s="2"/>
      <c r="E2" s="2"/>
      <c r="F2" s="2"/>
      <c r="G2" s="2"/>
      <c r="H2" s="239"/>
      <c r="I2" s="239"/>
      <c r="J2" s="239"/>
      <c r="K2" s="239"/>
      <c r="L2" s="239"/>
    </row>
    <row r="3" spans="1:12" s="5" customFormat="1" ht="15" customHeight="1">
      <c r="A3" s="5" t="s">
        <v>438</v>
      </c>
      <c r="H3" s="240"/>
      <c r="I3" s="240"/>
      <c r="J3" s="240"/>
      <c r="K3" s="240"/>
      <c r="L3" s="240"/>
    </row>
    <row r="4" spans="8:12" s="4" customFormat="1" ht="4.5" customHeight="1" thickBot="1">
      <c r="H4" s="241"/>
      <c r="I4" s="241"/>
      <c r="J4" s="241"/>
      <c r="K4" s="241"/>
      <c r="L4" s="241"/>
    </row>
    <row r="5" spans="1:12" s="7" customFormat="1" ht="27.75" customHeight="1">
      <c r="A5" s="557" t="s">
        <v>10</v>
      </c>
      <c r="B5" s="546" t="s">
        <v>441</v>
      </c>
      <c r="C5" s="546" t="s">
        <v>442</v>
      </c>
      <c r="D5" s="559" t="s">
        <v>11</v>
      </c>
      <c r="E5" s="147" t="s">
        <v>314</v>
      </c>
      <c r="F5" s="147" t="s">
        <v>315</v>
      </c>
      <c r="G5" s="147" t="s">
        <v>316</v>
      </c>
      <c r="H5" s="577" t="s">
        <v>988</v>
      </c>
      <c r="I5" s="568" t="s">
        <v>12</v>
      </c>
      <c r="J5" s="569"/>
      <c r="K5" s="569"/>
      <c r="L5" s="570"/>
    </row>
    <row r="6" spans="1:12" s="7" customFormat="1" ht="17.25" customHeight="1">
      <c r="A6" s="558"/>
      <c r="B6" s="547"/>
      <c r="C6" s="547"/>
      <c r="D6" s="549"/>
      <c r="E6" s="148"/>
      <c r="F6" s="148"/>
      <c r="G6" s="148"/>
      <c r="H6" s="578"/>
      <c r="I6" s="571"/>
      <c r="J6" s="572"/>
      <c r="K6" s="572"/>
      <c r="L6" s="573"/>
    </row>
    <row r="7" spans="1:12" s="7" customFormat="1" ht="21" customHeight="1">
      <c r="A7" s="558"/>
      <c r="B7" s="547"/>
      <c r="C7" s="547"/>
      <c r="D7" s="549"/>
      <c r="E7" s="148"/>
      <c r="F7" s="148"/>
      <c r="G7" s="148"/>
      <c r="H7" s="578"/>
      <c r="I7" s="574"/>
      <c r="J7" s="575"/>
      <c r="K7" s="575"/>
      <c r="L7" s="576"/>
    </row>
    <row r="8" spans="1:12" s="7" customFormat="1" ht="13.5" customHeight="1">
      <c r="A8" s="558"/>
      <c r="B8" s="548"/>
      <c r="C8" s="548"/>
      <c r="D8" s="549"/>
      <c r="E8" s="149"/>
      <c r="F8" s="149"/>
      <c r="G8" s="149"/>
      <c r="H8" s="578"/>
      <c r="I8" s="566" t="s">
        <v>30</v>
      </c>
      <c r="J8" s="567"/>
      <c r="K8" s="244" t="s">
        <v>31</v>
      </c>
      <c r="L8" s="564" t="s">
        <v>164</v>
      </c>
    </row>
    <row r="9" spans="1:12" s="7" customFormat="1" ht="33" customHeight="1">
      <c r="A9" s="108"/>
      <c r="B9" s="108"/>
      <c r="C9" s="108"/>
      <c r="D9" s="108"/>
      <c r="E9" s="152"/>
      <c r="F9" s="152"/>
      <c r="G9" s="152"/>
      <c r="H9" s="579"/>
      <c r="I9" s="244" t="s">
        <v>32</v>
      </c>
      <c r="J9" s="244" t="s">
        <v>33</v>
      </c>
      <c r="K9" s="244" t="s">
        <v>34</v>
      </c>
      <c r="L9" s="565"/>
    </row>
    <row r="10" spans="1:12" s="4" customFormat="1" ht="12" customHeight="1">
      <c r="A10" s="6">
        <v>1</v>
      </c>
      <c r="B10" s="10">
        <v>2</v>
      </c>
      <c r="C10" s="6">
        <v>3</v>
      </c>
      <c r="D10" s="10">
        <v>4</v>
      </c>
      <c r="E10" s="10"/>
      <c r="F10" s="10"/>
      <c r="G10" s="10"/>
      <c r="H10" s="245">
        <v>9</v>
      </c>
      <c r="I10" s="246">
        <v>10</v>
      </c>
      <c r="J10" s="245">
        <v>11</v>
      </c>
      <c r="K10" s="246">
        <v>12</v>
      </c>
      <c r="L10" s="245">
        <v>13</v>
      </c>
    </row>
    <row r="11" spans="1:12" s="4" customFormat="1" ht="43.5" customHeight="1" hidden="1">
      <c r="A11" s="184" t="s">
        <v>283</v>
      </c>
      <c r="B11" s="185">
        <v>9910009</v>
      </c>
      <c r="C11" s="185">
        <v>223</v>
      </c>
      <c r="D11" s="188"/>
      <c r="E11" s="188"/>
      <c r="F11" s="188"/>
      <c r="G11" s="188"/>
      <c r="H11" s="247"/>
      <c r="I11" s="247"/>
      <c r="J11" s="248"/>
      <c r="K11" s="248"/>
      <c r="L11" s="248"/>
    </row>
    <row r="12" spans="1:12" s="4" customFormat="1" ht="24" customHeight="1" hidden="1">
      <c r="A12" s="12" t="s">
        <v>184</v>
      </c>
      <c r="B12" s="12"/>
      <c r="C12" s="12"/>
      <c r="D12" s="12" t="s">
        <v>42</v>
      </c>
      <c r="E12" s="12"/>
      <c r="F12" s="12"/>
      <c r="G12" s="12"/>
      <c r="H12" s="247">
        <f>I12+J12+K12+L12</f>
        <v>0</v>
      </c>
      <c r="I12" s="249"/>
      <c r="J12" s="249"/>
      <c r="K12" s="249"/>
      <c r="L12" s="249"/>
    </row>
    <row r="13" spans="1:12" s="4" customFormat="1" ht="12" customHeight="1" hidden="1">
      <c r="A13" s="1" t="s">
        <v>13</v>
      </c>
      <c r="B13" s="84"/>
      <c r="C13" s="84"/>
      <c r="D13" s="15"/>
      <c r="E13" s="15"/>
      <c r="F13" s="15"/>
      <c r="G13" s="15"/>
      <c r="H13" s="247">
        <f>SUM(H12:H12)</f>
        <v>0</v>
      </c>
      <c r="I13" s="250">
        <f>SUM(I12:I12)</f>
        <v>0</v>
      </c>
      <c r="J13" s="250">
        <f>SUM(J12:J12)</f>
        <v>0</v>
      </c>
      <c r="K13" s="250">
        <f>SUM(K12:K12)</f>
        <v>0</v>
      </c>
      <c r="L13" s="250">
        <f>SUM(L12:L12)</f>
        <v>0</v>
      </c>
    </row>
    <row r="14" spans="1:12" s="11" customFormat="1" ht="75.75" customHeight="1">
      <c r="A14" s="227" t="s">
        <v>450</v>
      </c>
      <c r="B14" s="228" t="s">
        <v>451</v>
      </c>
      <c r="C14" s="182">
        <v>241</v>
      </c>
      <c r="D14" s="181"/>
      <c r="E14" s="181"/>
      <c r="F14" s="181"/>
      <c r="G14" s="181"/>
      <c r="H14" s="247"/>
      <c r="I14" s="251"/>
      <c r="J14" s="252"/>
      <c r="K14" s="252"/>
      <c r="L14" s="252"/>
    </row>
    <row r="15" spans="1:12" s="11" customFormat="1" ht="33.75">
      <c r="A15" s="12" t="s">
        <v>36</v>
      </c>
      <c r="B15" s="12"/>
      <c r="C15" s="12"/>
      <c r="D15" s="12" t="s">
        <v>1060</v>
      </c>
      <c r="E15" s="12"/>
      <c r="F15" s="12"/>
      <c r="G15" s="12"/>
      <c r="H15" s="247">
        <f>I15+J15+K15+L15</f>
        <v>0.1</v>
      </c>
      <c r="I15" s="479">
        <v>0.1</v>
      </c>
      <c r="J15" s="479">
        <v>0</v>
      </c>
      <c r="K15" s="479">
        <v>0</v>
      </c>
      <c r="L15" s="480">
        <v>0</v>
      </c>
    </row>
    <row r="16" spans="1:12" s="11" customFormat="1" ht="22.5">
      <c r="A16" s="12" t="s">
        <v>143</v>
      </c>
      <c r="B16" s="12"/>
      <c r="C16" s="12"/>
      <c r="D16" s="12" t="s">
        <v>144</v>
      </c>
      <c r="E16" s="12"/>
      <c r="F16" s="12"/>
      <c r="G16" s="12"/>
      <c r="H16" s="247">
        <f>I16+J16+K16+L16</f>
        <v>6.354</v>
      </c>
      <c r="I16" s="479"/>
      <c r="J16" s="479">
        <v>2.4</v>
      </c>
      <c r="K16" s="479">
        <v>0.6</v>
      </c>
      <c r="L16" s="480">
        <v>3.354</v>
      </c>
    </row>
    <row r="17" spans="1:12" s="11" customFormat="1" ht="22.5">
      <c r="A17" s="12" t="s">
        <v>1168</v>
      </c>
      <c r="B17" s="12"/>
      <c r="C17" s="12"/>
      <c r="D17" s="12" t="s">
        <v>144</v>
      </c>
      <c r="E17" s="12"/>
      <c r="F17" s="12"/>
      <c r="G17" s="12"/>
      <c r="H17" s="247">
        <f>I17+J17+K17+L17</f>
        <v>0.488</v>
      </c>
      <c r="I17" s="479">
        <v>0.206</v>
      </c>
      <c r="J17" s="479">
        <v>0.282</v>
      </c>
      <c r="K17" s="479">
        <v>0</v>
      </c>
      <c r="L17" s="480">
        <v>0</v>
      </c>
    </row>
    <row r="18" spans="1:12" s="17" customFormat="1" ht="15.75" customHeight="1">
      <c r="A18" s="1" t="s">
        <v>14</v>
      </c>
      <c r="B18" s="84"/>
      <c r="C18" s="84"/>
      <c r="D18" s="24"/>
      <c r="E18" s="24"/>
      <c r="F18" s="24"/>
      <c r="G18" s="24"/>
      <c r="H18" s="247">
        <f>SUM(H15:H17)</f>
        <v>6.942</v>
      </c>
      <c r="I18" s="247">
        <f>SUM(I15:I17)</f>
        <v>0.306</v>
      </c>
      <c r="J18" s="247">
        <f>SUM(J15:J17)</f>
        <v>2.682</v>
      </c>
      <c r="K18" s="247">
        <f>SUM(K15:K17)</f>
        <v>0.6</v>
      </c>
      <c r="L18" s="247">
        <f>SUM(L15:L17)</f>
        <v>3.354</v>
      </c>
    </row>
    <row r="19" spans="1:12" s="14" customFormat="1" ht="75" customHeight="1">
      <c r="A19" s="227" t="s">
        <v>452</v>
      </c>
      <c r="B19" s="228" t="s">
        <v>453</v>
      </c>
      <c r="C19" s="185">
        <v>241</v>
      </c>
      <c r="D19" s="190"/>
      <c r="E19" s="190"/>
      <c r="F19" s="190"/>
      <c r="G19" s="190"/>
      <c r="H19" s="247"/>
      <c r="I19" s="256"/>
      <c r="J19" s="256"/>
      <c r="K19" s="256"/>
      <c r="L19" s="256"/>
    </row>
    <row r="20" spans="1:12" s="14" customFormat="1" ht="22.5">
      <c r="A20" s="12" t="s">
        <v>1315</v>
      </c>
      <c r="B20" s="12"/>
      <c r="C20" s="12"/>
      <c r="D20" s="12" t="s">
        <v>145</v>
      </c>
      <c r="E20" s="12"/>
      <c r="F20" s="12"/>
      <c r="G20" s="12"/>
      <c r="H20" s="247">
        <f>I20+J20+K20+L20</f>
        <v>12.875</v>
      </c>
      <c r="I20" s="254"/>
      <c r="J20" s="254">
        <v>1.38</v>
      </c>
      <c r="K20" s="254">
        <v>0.995</v>
      </c>
      <c r="L20" s="254">
        <v>10.5</v>
      </c>
    </row>
    <row r="21" spans="1:12" s="14" customFormat="1" ht="12.75">
      <c r="A21" s="114" t="s">
        <v>1316</v>
      </c>
      <c r="B21" s="114"/>
      <c r="C21" s="114"/>
      <c r="D21" s="12"/>
      <c r="E21" s="12"/>
      <c r="F21" s="12"/>
      <c r="G21" s="12"/>
      <c r="H21" s="247">
        <f>I21+J21+K21+L21</f>
        <v>15.64</v>
      </c>
      <c r="I21" s="254">
        <v>7.82</v>
      </c>
      <c r="J21" s="254">
        <v>7.82</v>
      </c>
      <c r="K21" s="254"/>
      <c r="L21" s="254"/>
    </row>
    <row r="22" spans="1:12" s="17" customFormat="1" ht="12.75" customHeight="1">
      <c r="A22" s="1" t="s">
        <v>15</v>
      </c>
      <c r="B22" s="84"/>
      <c r="C22" s="84"/>
      <c r="D22" s="24"/>
      <c r="E22" s="24"/>
      <c r="F22" s="24"/>
      <c r="G22" s="24"/>
      <c r="H22" s="247">
        <f>I22+J22+K22+L22</f>
        <v>28.515</v>
      </c>
      <c r="I22" s="247">
        <f>SUM(I20:I21)</f>
        <v>7.82</v>
      </c>
      <c r="J22" s="247">
        <f>SUM(J20:J21)</f>
        <v>9.2</v>
      </c>
      <c r="K22" s="247">
        <f>SUM(K20:K21)</f>
        <v>0.995</v>
      </c>
      <c r="L22" s="247">
        <f>SUM(L20:L21)</f>
        <v>10.5</v>
      </c>
    </row>
    <row r="23" spans="1:12" s="17" customFormat="1" ht="51" customHeight="1">
      <c r="A23" s="227" t="s">
        <v>287</v>
      </c>
      <c r="B23" s="228" t="s">
        <v>463</v>
      </c>
      <c r="C23" s="197" t="s">
        <v>284</v>
      </c>
      <c r="D23" s="190"/>
      <c r="E23" s="190"/>
      <c r="F23" s="190"/>
      <c r="G23" s="190"/>
      <c r="H23" s="247"/>
      <c r="I23" s="256"/>
      <c r="J23" s="256"/>
      <c r="K23" s="256"/>
      <c r="L23" s="256"/>
    </row>
    <row r="24" spans="1:12" s="17" customFormat="1" ht="51" customHeight="1">
      <c r="A24" s="413" t="s">
        <v>854</v>
      </c>
      <c r="B24" s="186"/>
      <c r="C24" s="197"/>
      <c r="D24" s="320" t="s">
        <v>866</v>
      </c>
      <c r="E24" s="190"/>
      <c r="F24" s="190"/>
      <c r="G24" s="190"/>
      <c r="H24" s="247">
        <f>I24+J24+K24+L24</f>
        <v>0</v>
      </c>
      <c r="I24" s="254"/>
      <c r="J24" s="256"/>
      <c r="K24" s="256"/>
      <c r="L24" s="256"/>
    </row>
    <row r="25" spans="1:12" s="17" customFormat="1" ht="12.75" customHeight="1">
      <c r="A25" s="1"/>
      <c r="B25" s="84"/>
      <c r="C25" s="84"/>
      <c r="D25" s="24"/>
      <c r="E25" s="24"/>
      <c r="F25" s="24"/>
      <c r="G25" s="24"/>
      <c r="H25" s="247">
        <f>I25+J25+K25+L25</f>
        <v>0</v>
      </c>
      <c r="I25" s="247">
        <f>SUM(I24:I24)</f>
        <v>0</v>
      </c>
      <c r="J25" s="247">
        <f>SUM(J24:J24)</f>
        <v>0</v>
      </c>
      <c r="K25" s="247">
        <f>SUM(K24:K24)</f>
        <v>0</v>
      </c>
      <c r="L25" s="247">
        <f>SUM(L24:L24)</f>
        <v>0</v>
      </c>
    </row>
    <row r="26" spans="1:12" s="17" customFormat="1" ht="34.5" customHeight="1">
      <c r="A26" s="227" t="s">
        <v>288</v>
      </c>
      <c r="B26" s="228" t="s">
        <v>465</v>
      </c>
      <c r="C26" s="197" t="s">
        <v>284</v>
      </c>
      <c r="D26" s="188"/>
      <c r="E26" s="190"/>
      <c r="F26" s="190"/>
      <c r="G26" s="190"/>
      <c r="H26" s="247"/>
      <c r="I26" s="256"/>
      <c r="J26" s="256"/>
      <c r="K26" s="256"/>
      <c r="L26" s="256"/>
    </row>
    <row r="27" spans="1:12" s="17" customFormat="1" ht="12.75" customHeight="1">
      <c r="A27" s="18" t="s">
        <v>88</v>
      </c>
      <c r="B27" s="18"/>
      <c r="C27" s="18"/>
      <c r="D27" s="18" t="s">
        <v>215</v>
      </c>
      <c r="E27" s="12"/>
      <c r="F27" s="12"/>
      <c r="G27" s="12"/>
      <c r="H27" s="247">
        <f>I27+J27+K27+L27</f>
        <v>0</v>
      </c>
      <c r="I27" s="254"/>
      <c r="J27" s="254"/>
      <c r="K27" s="254"/>
      <c r="L27" s="254"/>
    </row>
    <row r="28" spans="1:12" s="17" customFormat="1" ht="12.75" customHeight="1">
      <c r="A28" s="83" t="s">
        <v>213</v>
      </c>
      <c r="B28" s="100"/>
      <c r="C28" s="100"/>
      <c r="D28" s="18"/>
      <c r="E28" s="24"/>
      <c r="F28" s="24"/>
      <c r="G28" s="24"/>
      <c r="H28" s="247">
        <f>I28+J28+K28+L28</f>
        <v>0</v>
      </c>
      <c r="I28" s="247">
        <f>SUM(I27:I27)</f>
        <v>0</v>
      </c>
      <c r="J28" s="247">
        <f>SUM(J27:J27)</f>
        <v>0</v>
      </c>
      <c r="K28" s="247">
        <f>SUM(K27:K27)</f>
        <v>0</v>
      </c>
      <c r="L28" s="247">
        <f>SUM(L27:L27)</f>
        <v>0</v>
      </c>
    </row>
    <row r="29" spans="1:12" s="17" customFormat="1" ht="57.75" customHeight="1">
      <c r="A29" s="227" t="s">
        <v>290</v>
      </c>
      <c r="B29" s="228" t="s">
        <v>469</v>
      </c>
      <c r="C29" s="197" t="s">
        <v>284</v>
      </c>
      <c r="D29" s="223"/>
      <c r="E29" s="223"/>
      <c r="F29" s="223"/>
      <c r="G29" s="223"/>
      <c r="H29" s="247"/>
      <c r="I29" s="256"/>
      <c r="J29" s="256"/>
      <c r="K29" s="256"/>
      <c r="L29" s="256"/>
    </row>
    <row r="30" spans="1:12" s="17" customFormat="1" ht="12.75" customHeight="1">
      <c r="A30" s="205" t="s">
        <v>94</v>
      </c>
      <c r="B30" s="186"/>
      <c r="C30" s="197"/>
      <c r="D30" s="36" t="s">
        <v>434</v>
      </c>
      <c r="E30" s="25"/>
      <c r="F30" s="25"/>
      <c r="G30" s="25"/>
      <c r="H30" s="247">
        <f>I30+J30+K30+L30</f>
        <v>0</v>
      </c>
      <c r="I30" s="270"/>
      <c r="J30" s="270"/>
      <c r="K30" s="253"/>
      <c r="L30" s="253"/>
    </row>
    <row r="31" spans="1:12" s="17" customFormat="1" ht="12.75" customHeight="1">
      <c r="A31" s="205" t="s">
        <v>95</v>
      </c>
      <c r="B31" s="186"/>
      <c r="C31" s="197"/>
      <c r="D31" s="36" t="s">
        <v>435</v>
      </c>
      <c r="E31" s="25"/>
      <c r="F31" s="25"/>
      <c r="G31" s="25"/>
      <c r="H31" s="247">
        <f>I31+J31+K31+L31</f>
        <v>0</v>
      </c>
      <c r="I31" s="270"/>
      <c r="J31" s="270"/>
      <c r="K31" s="253"/>
      <c r="L31" s="253"/>
    </row>
    <row r="32" spans="1:12" s="17" customFormat="1" ht="24" customHeight="1">
      <c r="A32" s="205" t="s">
        <v>429</v>
      </c>
      <c r="B32" s="186"/>
      <c r="C32" s="197"/>
      <c r="D32" s="36" t="s">
        <v>436</v>
      </c>
      <c r="E32" s="25"/>
      <c r="F32" s="25"/>
      <c r="G32" s="25"/>
      <c r="H32" s="247">
        <f>I32+J32+K32+L32</f>
        <v>0</v>
      </c>
      <c r="I32" s="270"/>
      <c r="J32" s="270"/>
      <c r="K32" s="253"/>
      <c r="L32" s="253"/>
    </row>
    <row r="33" spans="1:12" s="17" customFormat="1" ht="34.5" customHeight="1">
      <c r="A33" s="205" t="s">
        <v>437</v>
      </c>
      <c r="B33" s="186"/>
      <c r="C33" s="197"/>
      <c r="D33" s="190"/>
      <c r="E33" s="25"/>
      <c r="F33" s="25"/>
      <c r="G33" s="25"/>
      <c r="H33" s="247">
        <f>I33+J33+K33+L33</f>
        <v>0</v>
      </c>
      <c r="I33" s="270"/>
      <c r="J33" s="270"/>
      <c r="K33" s="253"/>
      <c r="L33" s="253"/>
    </row>
    <row r="34" spans="1:12" s="17" customFormat="1" ht="12.75" customHeight="1">
      <c r="A34" s="106" t="s">
        <v>306</v>
      </c>
      <c r="B34" s="85"/>
      <c r="C34" s="85"/>
      <c r="D34" s="24"/>
      <c r="E34" s="24"/>
      <c r="F34" s="24"/>
      <c r="G34" s="24"/>
      <c r="H34" s="247">
        <f>I34+J34+K34+L34</f>
        <v>0</v>
      </c>
      <c r="I34" s="250">
        <f>SUM(I30:I33)</f>
        <v>0</v>
      </c>
      <c r="J34" s="250">
        <f>SUM(J30:J33)</f>
        <v>0</v>
      </c>
      <c r="K34" s="250">
        <f>SUM(K30:K33)</f>
        <v>0</v>
      </c>
      <c r="L34" s="250">
        <f>SUM(L30:L33)</f>
        <v>0</v>
      </c>
    </row>
    <row r="35" spans="1:12" s="14" customFormat="1" ht="75.75" customHeight="1">
      <c r="A35" s="227" t="s">
        <v>305</v>
      </c>
      <c r="B35" s="228" t="s">
        <v>471</v>
      </c>
      <c r="C35" s="197" t="s">
        <v>284</v>
      </c>
      <c r="D35" s="190"/>
      <c r="E35" s="190"/>
      <c r="F35" s="190"/>
      <c r="G35" s="190"/>
      <c r="H35" s="247"/>
      <c r="I35" s="256"/>
      <c r="J35" s="256"/>
      <c r="K35" s="256"/>
      <c r="L35" s="256"/>
    </row>
    <row r="36" spans="1:12" s="14" customFormat="1" ht="33.75">
      <c r="A36" s="12" t="s">
        <v>146</v>
      </c>
      <c r="B36" s="12"/>
      <c r="C36" s="12"/>
      <c r="D36" s="12" t="s">
        <v>147</v>
      </c>
      <c r="E36" s="12">
        <v>1169.2</v>
      </c>
      <c r="F36" s="12"/>
      <c r="G36" s="12"/>
      <c r="H36" s="247">
        <f>I36+J36+K36+L36</f>
        <v>3.596</v>
      </c>
      <c r="I36" s="253">
        <v>1.798</v>
      </c>
      <c r="J36" s="253">
        <v>1.798</v>
      </c>
      <c r="K36" s="253"/>
      <c r="L36" s="255"/>
    </row>
    <row r="37" spans="1:12" s="17" customFormat="1" ht="23.25" customHeight="1">
      <c r="A37" s="105" t="s">
        <v>306</v>
      </c>
      <c r="B37" s="103"/>
      <c r="C37" s="103"/>
      <c r="D37" s="24"/>
      <c r="E37" s="24"/>
      <c r="F37" s="24"/>
      <c r="G37" s="24"/>
      <c r="H37" s="247">
        <f>I37+J37+K37+L37</f>
        <v>3.596</v>
      </c>
      <c r="I37" s="250">
        <f>SUM(I36:I36)</f>
        <v>1.798</v>
      </c>
      <c r="J37" s="250">
        <f>SUM(J36:J36)</f>
        <v>1.798</v>
      </c>
      <c r="K37" s="250">
        <f>SUM(K36:K36)</f>
        <v>0</v>
      </c>
      <c r="L37" s="250">
        <f>SUM(L36:L36)</f>
        <v>0</v>
      </c>
    </row>
    <row r="38" spans="1:12" s="14" customFormat="1" ht="71.25" customHeight="1">
      <c r="A38" s="227" t="s">
        <v>292</v>
      </c>
      <c r="B38" s="228" t="s">
        <v>473</v>
      </c>
      <c r="C38" s="197" t="s">
        <v>284</v>
      </c>
      <c r="D38" s="223"/>
      <c r="E38" s="223"/>
      <c r="F38" s="223"/>
      <c r="G38" s="223"/>
      <c r="H38" s="247"/>
      <c r="I38" s="256"/>
      <c r="J38" s="256"/>
      <c r="K38" s="256"/>
      <c r="L38" s="256"/>
    </row>
    <row r="39" spans="1:12" s="14" customFormat="1" ht="22.5">
      <c r="A39" s="25" t="s">
        <v>65</v>
      </c>
      <c r="B39" s="127"/>
      <c r="C39" s="127"/>
      <c r="D39" s="21" t="s">
        <v>114</v>
      </c>
      <c r="E39" s="25">
        <v>118.3</v>
      </c>
      <c r="F39" s="25"/>
      <c r="G39" s="25"/>
      <c r="H39" s="247">
        <f>I39+J39+K39+L39</f>
        <v>1.92</v>
      </c>
      <c r="I39" s="253"/>
      <c r="J39" s="253"/>
      <c r="K39" s="253">
        <v>1.92</v>
      </c>
      <c r="L39" s="253"/>
    </row>
    <row r="40" spans="1:12" s="17" customFormat="1" ht="12.75" customHeight="1">
      <c r="A40" s="106" t="s">
        <v>29</v>
      </c>
      <c r="B40" s="85"/>
      <c r="C40" s="85"/>
      <c r="D40" s="24"/>
      <c r="E40" s="24"/>
      <c r="F40" s="24"/>
      <c r="G40" s="24"/>
      <c r="H40" s="247">
        <f>I40+J40+K40+L40</f>
        <v>1.92</v>
      </c>
      <c r="I40" s="250">
        <f>SUM(I39:I39)</f>
        <v>0</v>
      </c>
      <c r="J40" s="250">
        <f>SUM(J39:J39)</f>
        <v>0</v>
      </c>
      <c r="K40" s="250">
        <f>SUM(K39:K39)</f>
        <v>1.92</v>
      </c>
      <c r="L40" s="250">
        <f>SUM(L39:L39)</f>
        <v>0</v>
      </c>
    </row>
    <row r="41" spans="1:12" s="17" customFormat="1" ht="70.5" customHeight="1">
      <c r="A41" s="227" t="s">
        <v>295</v>
      </c>
      <c r="B41" s="228" t="s">
        <v>475</v>
      </c>
      <c r="C41" s="197" t="s">
        <v>284</v>
      </c>
      <c r="D41" s="188"/>
      <c r="E41" s="188"/>
      <c r="F41" s="188"/>
      <c r="G41" s="188"/>
      <c r="H41" s="247"/>
      <c r="I41" s="271"/>
      <c r="J41" s="271"/>
      <c r="K41" s="271"/>
      <c r="L41" s="271"/>
    </row>
    <row r="42" spans="1:12" s="17" customFormat="1" ht="45">
      <c r="A42" s="232" t="s">
        <v>901</v>
      </c>
      <c r="B42" s="414"/>
      <c r="C42" s="414"/>
      <c r="D42" s="232" t="s">
        <v>258</v>
      </c>
      <c r="E42" s="19">
        <v>234.5</v>
      </c>
      <c r="F42" s="19"/>
      <c r="G42" s="19"/>
      <c r="H42" s="247">
        <f>I42+J42+K42+L42</f>
        <v>0</v>
      </c>
      <c r="I42" s="429"/>
      <c r="J42" s="249"/>
      <c r="K42" s="249"/>
      <c r="L42" s="249"/>
    </row>
    <row r="43" spans="1:12" s="17" customFormat="1" ht="45">
      <c r="A43" s="232" t="s">
        <v>909</v>
      </c>
      <c r="B43" s="414"/>
      <c r="C43" s="414"/>
      <c r="D43" s="232" t="s">
        <v>257</v>
      </c>
      <c r="E43" s="19">
        <v>76.8</v>
      </c>
      <c r="F43" s="19"/>
      <c r="G43" s="19"/>
      <c r="H43" s="247">
        <f>I43+J43+K43+L43</f>
        <v>0</v>
      </c>
      <c r="I43" s="429"/>
      <c r="J43" s="249"/>
      <c r="K43" s="249"/>
      <c r="L43" s="249"/>
    </row>
    <row r="44" spans="1:12" s="17" customFormat="1" ht="30">
      <c r="A44" s="232" t="s">
        <v>917</v>
      </c>
      <c r="B44" s="414"/>
      <c r="C44" s="414"/>
      <c r="D44" s="232" t="s">
        <v>234</v>
      </c>
      <c r="E44" s="19">
        <v>129.9</v>
      </c>
      <c r="F44" s="19"/>
      <c r="G44" s="19"/>
      <c r="H44" s="247">
        <f>I44+J44+K44+L44</f>
        <v>0</v>
      </c>
      <c r="I44" s="429"/>
      <c r="J44" s="249"/>
      <c r="K44" s="249"/>
      <c r="L44" s="249"/>
    </row>
    <row r="45" spans="1:12" s="17" customFormat="1" ht="12.75">
      <c r="A45" s="66" t="s">
        <v>306</v>
      </c>
      <c r="B45" s="66"/>
      <c r="C45" s="66"/>
      <c r="D45" s="68"/>
      <c r="E45" s="57">
        <f>SUM(E42:E44)</f>
        <v>441.2</v>
      </c>
      <c r="F45" s="68"/>
      <c r="G45" s="68"/>
      <c r="H45" s="247">
        <f>I45+J45+K45+L45</f>
        <v>0</v>
      </c>
      <c r="I45" s="250">
        <f>SUM(I42:I44)</f>
        <v>0</v>
      </c>
      <c r="J45" s="250">
        <f>SUM(J42:J44)</f>
        <v>0</v>
      </c>
      <c r="K45" s="250">
        <f>SUM(K42:K44)</f>
        <v>0</v>
      </c>
      <c r="L45" s="250">
        <f>SUM(L42:L44)</f>
        <v>0</v>
      </c>
    </row>
    <row r="46" spans="1:12" s="17" customFormat="1" ht="72.75" customHeight="1">
      <c r="A46" s="227" t="s">
        <v>298</v>
      </c>
      <c r="B46" s="228" t="s">
        <v>478</v>
      </c>
      <c r="C46" s="197" t="s">
        <v>284</v>
      </c>
      <c r="D46" s="188"/>
      <c r="E46" s="188"/>
      <c r="F46" s="188"/>
      <c r="G46" s="188"/>
      <c r="H46" s="247"/>
      <c r="I46" s="258"/>
      <c r="J46" s="258"/>
      <c r="K46" s="258"/>
      <c r="L46" s="258"/>
    </row>
    <row r="47" spans="1:12" s="17" customFormat="1" ht="22.5">
      <c r="A47" s="25" t="s">
        <v>111</v>
      </c>
      <c r="B47" s="25"/>
      <c r="C47" s="25"/>
      <c r="D47" s="20" t="s">
        <v>113</v>
      </c>
      <c r="E47" s="20"/>
      <c r="F47" s="20"/>
      <c r="G47" s="20"/>
      <c r="H47" s="247">
        <f aca="true" t="shared" si="0" ref="H47:H59">I47+J47+K47+L47</f>
        <v>0</v>
      </c>
      <c r="I47" s="260"/>
      <c r="J47" s="260"/>
      <c r="K47" s="260"/>
      <c r="L47" s="260"/>
    </row>
    <row r="48" spans="1:12" s="17" customFormat="1" ht="12.75">
      <c r="A48" s="25" t="s">
        <v>111</v>
      </c>
      <c r="B48" s="25"/>
      <c r="C48" s="25"/>
      <c r="D48" s="20" t="s">
        <v>263</v>
      </c>
      <c r="E48" s="20"/>
      <c r="F48" s="20"/>
      <c r="G48" s="20"/>
      <c r="H48" s="247">
        <f t="shared" si="0"/>
        <v>0</v>
      </c>
      <c r="I48" s="260"/>
      <c r="J48" s="260"/>
      <c r="K48" s="260"/>
      <c r="L48" s="260"/>
    </row>
    <row r="49" spans="1:12" s="17" customFormat="1" ht="22.5">
      <c r="A49" s="25" t="s">
        <v>111</v>
      </c>
      <c r="B49" s="25"/>
      <c r="C49" s="25"/>
      <c r="D49" s="19" t="s">
        <v>47</v>
      </c>
      <c r="E49" s="19"/>
      <c r="F49" s="19"/>
      <c r="G49" s="19"/>
      <c r="H49" s="247">
        <f t="shared" si="0"/>
        <v>0</v>
      </c>
      <c r="I49" s="260"/>
      <c r="J49" s="260"/>
      <c r="K49" s="249"/>
      <c r="L49" s="249"/>
    </row>
    <row r="50" spans="1:12" s="17" customFormat="1" ht="12.75" customHeight="1">
      <c r="A50" s="92" t="s">
        <v>306</v>
      </c>
      <c r="B50" s="39"/>
      <c r="C50" s="39"/>
      <c r="D50" s="27"/>
      <c r="E50" s="27"/>
      <c r="F50" s="27"/>
      <c r="G50" s="27"/>
      <c r="H50" s="247">
        <f t="shared" si="0"/>
        <v>0</v>
      </c>
      <c r="I50" s="258">
        <f>SUM(I47:I49)</f>
        <v>0</v>
      </c>
      <c r="J50" s="258">
        <f>SUM(J47:J49)</f>
        <v>0</v>
      </c>
      <c r="K50" s="258">
        <f>SUM(K47:K49)</f>
        <v>0</v>
      </c>
      <c r="L50" s="258">
        <f>SUM(L47:L49)</f>
        <v>0</v>
      </c>
    </row>
    <row r="51" spans="1:12" s="17" customFormat="1" ht="36.75" customHeight="1">
      <c r="A51" s="227" t="s">
        <v>297</v>
      </c>
      <c r="B51" s="228" t="s">
        <v>477</v>
      </c>
      <c r="C51" s="197" t="s">
        <v>302</v>
      </c>
      <c r="D51" s="223"/>
      <c r="E51" s="223"/>
      <c r="F51" s="223"/>
      <c r="G51" s="223"/>
      <c r="H51" s="247">
        <f t="shared" si="0"/>
        <v>0</v>
      </c>
      <c r="I51" s="256"/>
      <c r="J51" s="256"/>
      <c r="K51" s="256"/>
      <c r="L51" s="256"/>
    </row>
    <row r="52" spans="1:12" s="17" customFormat="1" ht="19.5" customHeight="1">
      <c r="A52" s="25" t="s">
        <v>268</v>
      </c>
      <c r="B52" s="25"/>
      <c r="C52" s="25"/>
      <c r="D52" s="19" t="s">
        <v>68</v>
      </c>
      <c r="E52" s="25"/>
      <c r="F52" s="25"/>
      <c r="G52" s="25"/>
      <c r="H52" s="247">
        <f t="shared" si="0"/>
        <v>0</v>
      </c>
      <c r="I52" s="253"/>
      <c r="J52" s="253"/>
      <c r="K52" s="253"/>
      <c r="L52" s="253"/>
    </row>
    <row r="53" spans="1:12" s="17" customFormat="1" ht="19.5" customHeight="1">
      <c r="A53" s="25" t="s">
        <v>268</v>
      </c>
      <c r="B53" s="127"/>
      <c r="C53" s="127"/>
      <c r="D53" s="19" t="s">
        <v>837</v>
      </c>
      <c r="E53" s="25"/>
      <c r="F53" s="25"/>
      <c r="G53" s="25"/>
      <c r="H53" s="247">
        <f>I53+J53+K53+L53</f>
        <v>0</v>
      </c>
      <c r="I53" s="253"/>
      <c r="J53" s="253"/>
      <c r="K53" s="253"/>
      <c r="L53" s="253"/>
    </row>
    <row r="54" spans="1:12" s="17" customFormat="1" ht="19.5" customHeight="1">
      <c r="A54" s="25" t="s">
        <v>268</v>
      </c>
      <c r="B54" s="127"/>
      <c r="C54" s="127"/>
      <c r="D54" s="19" t="s">
        <v>838</v>
      </c>
      <c r="E54" s="25"/>
      <c r="F54" s="25"/>
      <c r="G54" s="25"/>
      <c r="H54" s="247">
        <f>I54+J54+K54+L54</f>
        <v>0</v>
      </c>
      <c r="I54" s="253"/>
      <c r="J54" s="253"/>
      <c r="K54" s="253"/>
      <c r="L54" s="253"/>
    </row>
    <row r="55" spans="1:12" s="17" customFormat="1" ht="12.75">
      <c r="A55" s="106" t="s">
        <v>267</v>
      </c>
      <c r="B55" s="85"/>
      <c r="C55" s="85"/>
      <c r="D55" s="24"/>
      <c r="E55" s="24"/>
      <c r="F55" s="24"/>
      <c r="G55" s="24"/>
      <c r="H55" s="247">
        <f t="shared" si="0"/>
        <v>0</v>
      </c>
      <c r="I55" s="250">
        <f>SUM(I52:I54)</f>
        <v>0</v>
      </c>
      <c r="J55" s="250">
        <f>SUM(J52:J54)</f>
        <v>0</v>
      </c>
      <c r="K55" s="250">
        <f>SUM(K52:K54)</f>
        <v>0</v>
      </c>
      <c r="L55" s="250">
        <f>SUM(L52:L54)</f>
        <v>0</v>
      </c>
    </row>
    <row r="56" spans="1:12" s="17" customFormat="1" ht="60">
      <c r="A56" s="227" t="s">
        <v>299</v>
      </c>
      <c r="B56" s="228" t="s">
        <v>479</v>
      </c>
      <c r="C56" s="197" t="s">
        <v>284</v>
      </c>
      <c r="D56" s="188"/>
      <c r="E56" s="223"/>
      <c r="F56" s="223"/>
      <c r="G56" s="223"/>
      <c r="H56" s="247">
        <f>I56+J56+K56+L56</f>
        <v>0</v>
      </c>
      <c r="I56" s="256"/>
      <c r="J56" s="256"/>
      <c r="K56" s="256"/>
      <c r="L56" s="256"/>
    </row>
    <row r="57" spans="1:12" s="17" customFormat="1" ht="12.75">
      <c r="A57" s="28" t="s">
        <v>45</v>
      </c>
      <c r="B57" s="28"/>
      <c r="C57" s="28"/>
      <c r="D57" s="29" t="s">
        <v>266</v>
      </c>
      <c r="E57" s="25"/>
      <c r="F57" s="25"/>
      <c r="G57" s="25"/>
      <c r="H57" s="247">
        <f>I57+J57+K57+L57</f>
        <v>0</v>
      </c>
      <c r="I57" s="253"/>
      <c r="J57" s="253"/>
      <c r="K57" s="253"/>
      <c r="L57" s="253"/>
    </row>
    <row r="58" spans="1:12" s="17" customFormat="1" ht="12.75">
      <c r="A58" s="92" t="s">
        <v>306</v>
      </c>
      <c r="B58" s="39"/>
      <c r="C58" s="39"/>
      <c r="D58" s="29"/>
      <c r="E58" s="24"/>
      <c r="F58" s="24"/>
      <c r="G58" s="24"/>
      <c r="H58" s="247">
        <f>I58+J58+K58+L58</f>
        <v>0</v>
      </c>
      <c r="I58" s="250">
        <f>SUM(I57:I57)</f>
        <v>0</v>
      </c>
      <c r="J58" s="250">
        <f>SUM(J57:J57)</f>
        <v>0</v>
      </c>
      <c r="K58" s="250">
        <f>SUM(K57:K57)</f>
        <v>0</v>
      </c>
      <c r="L58" s="250">
        <f>SUM(L57:L57)</f>
        <v>0</v>
      </c>
    </row>
    <row r="59" spans="1:12" s="32" customFormat="1" ht="12.75" customHeight="1" thickBot="1">
      <c r="A59" s="109" t="s">
        <v>25</v>
      </c>
      <c r="B59" s="134"/>
      <c r="C59" s="134"/>
      <c r="D59" s="31"/>
      <c r="E59" s="28"/>
      <c r="F59" s="28"/>
      <c r="G59" s="28"/>
      <c r="H59" s="247">
        <f t="shared" si="0"/>
        <v>40.973</v>
      </c>
      <c r="I59" s="272">
        <f>I13+I18+I22+I25+I28+I34+I37+I40+I45+I50+I55+I58</f>
        <v>9.924</v>
      </c>
      <c r="J59" s="272">
        <f>J13+J18+J22+J25+J28+J34+J37+J40+J45+J50+J55+J58</f>
        <v>13.68</v>
      </c>
      <c r="K59" s="272">
        <f>K13+K18+K22+K25+K28+K34+K37+K40+K45+K50+K55+K58</f>
        <v>3.515</v>
      </c>
      <c r="L59" s="272">
        <f>L13+L18+L22+L25+L28+L34+L37+L40+L45+L50+L55+L58</f>
        <v>13.854</v>
      </c>
    </row>
    <row r="60" spans="8:12" s="14" customFormat="1" ht="12.75">
      <c r="H60" s="261"/>
      <c r="I60" s="262"/>
      <c r="J60" s="262"/>
      <c r="K60" s="262"/>
      <c r="L60" s="262"/>
    </row>
    <row r="61" spans="8:12" s="14" customFormat="1" ht="12.75">
      <c r="H61" s="263"/>
      <c r="I61" s="264"/>
      <c r="J61" s="264"/>
      <c r="K61" s="261"/>
      <c r="L61" s="261"/>
    </row>
    <row r="62" spans="1:12" s="14" customFormat="1" ht="15.75">
      <c r="A62" s="87" t="s">
        <v>944</v>
      </c>
      <c r="B62" s="87"/>
      <c r="C62" s="87"/>
      <c r="D62" s="87"/>
      <c r="E62" s="87"/>
      <c r="F62" s="87"/>
      <c r="G62" s="87" t="s">
        <v>480</v>
      </c>
      <c r="H62" s="237"/>
      <c r="I62" s="265"/>
      <c r="J62" s="265"/>
      <c r="K62" s="265"/>
      <c r="L62" s="265"/>
    </row>
    <row r="63" spans="8:12" s="14" customFormat="1" ht="12.75">
      <c r="H63" s="72"/>
      <c r="I63" s="266"/>
      <c r="J63" s="265"/>
      <c r="K63" s="265"/>
      <c r="L63" s="265"/>
    </row>
    <row r="64" spans="8:12" s="14" customFormat="1" ht="12.75">
      <c r="H64" s="72"/>
      <c r="I64" s="266"/>
      <c r="J64" s="265"/>
      <c r="K64" s="265"/>
      <c r="L64" s="265"/>
    </row>
    <row r="65" spans="8:12" s="14" customFormat="1" ht="12.75">
      <c r="H65" s="72"/>
      <c r="I65" s="266"/>
      <c r="J65" s="265"/>
      <c r="K65" s="265"/>
      <c r="L65" s="265"/>
    </row>
    <row r="66" spans="1:12" s="14" customFormat="1" ht="12.75">
      <c r="A66" s="14" t="s">
        <v>867</v>
      </c>
      <c r="H66" s="72"/>
      <c r="I66" s="266"/>
      <c r="J66" s="265"/>
      <c r="K66" s="265"/>
      <c r="L66" s="265"/>
    </row>
    <row r="67" spans="1:12" s="14" customFormat="1" ht="12.75">
      <c r="A67" s="14" t="s">
        <v>308</v>
      </c>
      <c r="H67" s="72"/>
      <c r="I67" s="268"/>
      <c r="J67" s="267"/>
      <c r="K67" s="267"/>
      <c r="L67" s="267"/>
    </row>
    <row r="68" spans="1:12" s="14" customFormat="1" ht="12.75">
      <c r="A68" s="191"/>
      <c r="B68" s="191"/>
      <c r="C68" s="191"/>
      <c r="D68" s="191"/>
      <c r="E68" s="191"/>
      <c r="F68" s="191"/>
      <c r="G68" s="191"/>
      <c r="H68" s="269"/>
      <c r="I68" s="269"/>
      <c r="J68" s="269"/>
      <c r="K68" s="269"/>
      <c r="L68" s="267"/>
    </row>
    <row r="69" spans="8:12" s="14" customFormat="1" ht="12.75">
      <c r="H69" s="261"/>
      <c r="I69" s="261"/>
      <c r="J69" s="261"/>
      <c r="K69" s="261"/>
      <c r="L69" s="261"/>
    </row>
    <row r="70" spans="8:12" s="14" customFormat="1" ht="12.75">
      <c r="H70" s="261"/>
      <c r="I70" s="261"/>
      <c r="J70" s="261"/>
      <c r="K70" s="261"/>
      <c r="L70" s="261"/>
    </row>
    <row r="71" spans="8:12" s="14" customFormat="1" ht="12.75">
      <c r="H71" s="261"/>
      <c r="I71" s="261"/>
      <c r="J71" s="261"/>
      <c r="K71" s="261"/>
      <c r="L71" s="261"/>
    </row>
    <row r="72" spans="8:12" s="14" customFormat="1" ht="12.75">
      <c r="H72" s="261"/>
      <c r="I72" s="261"/>
      <c r="J72" s="261"/>
      <c r="K72" s="261"/>
      <c r="L72" s="261"/>
    </row>
  </sheetData>
  <sheetProtection/>
  <mergeCells count="9">
    <mergeCell ref="H5:H9"/>
    <mergeCell ref="I5:L7"/>
    <mergeCell ref="I8:J8"/>
    <mergeCell ref="L8:L9"/>
    <mergeCell ref="A1:L1"/>
    <mergeCell ref="A5:A8"/>
    <mergeCell ref="B5:B8"/>
    <mergeCell ref="C5:C8"/>
    <mergeCell ref="D5:D8"/>
  </mergeCells>
  <printOptions/>
  <pageMargins left="0.2362204724409449" right="0" top="0.5511811023622047" bottom="0.1968503937007874" header="0.11811023622047245" footer="0.11811023622047245"/>
  <pageSetup horizontalDpi="300" verticalDpi="300" orientation="landscape" pageOrder="overThenDown" paperSize="9" scale="40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энергетике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</dc:creator>
  <cp:keywords/>
  <dc:description/>
  <cp:lastModifiedBy>Долгопольская Наталья Николаевна</cp:lastModifiedBy>
  <cp:lastPrinted>2020-03-12T15:59:10Z</cp:lastPrinted>
  <dcterms:created xsi:type="dcterms:W3CDTF">2001-01-17T11:20:47Z</dcterms:created>
  <dcterms:modified xsi:type="dcterms:W3CDTF">2021-07-21T13:33:52Z</dcterms:modified>
  <cp:category/>
  <cp:version/>
  <cp:contentType/>
  <cp:contentStatus/>
</cp:coreProperties>
</file>